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310" yWindow="-20" windowWidth="10200" windowHeight="7620"/>
  </bookViews>
  <sheets>
    <sheet name="ISTRUZIONI" sheetId="4" r:id="rId1"/>
    <sheet name="calcolo soglia" sheetId="3" r:id="rId2"/>
  </sheets>
  <definedNames>
    <definedName name="_xlnm.Print_Area" localSheetId="1">'calcolo soglia'!$A$1:$G$80</definedName>
    <definedName name="Importo_offerto" localSheetId="1">'calcolo soglia'!$C$21:$C$80</definedName>
    <definedName name="Importo_offerto">#REF!</definedName>
    <definedName name="Media_ribassi" localSheetId="1">'calcolo soglia'!$E$21:$E$80</definedName>
    <definedName name="Media_ribassi">#REF!</definedName>
    <definedName name="Media_ribassi_corretta">'calcolo soglia'!$F$21:$F$80</definedName>
    <definedName name="Offerta_vincente">'calcolo soglia'!$W$21:$W$80</definedName>
    <definedName name="Ribasso_offerto" localSheetId="1">'calcolo soglia'!$D$21:$D$80</definedName>
    <definedName name="Ribasso_offerto">#REF!</definedName>
    <definedName name="Scarto_medio_ribassi" localSheetId="1">'calcolo soglia'!$G$21:$G$80</definedName>
    <definedName name="Scarto_medio_ribassi">#REF!</definedName>
  </definedNames>
  <calcPr calcId="125725"/>
</workbook>
</file>

<file path=xl/calcChain.xml><?xml version="1.0" encoding="utf-8"?>
<calcChain xmlns="http://schemas.openxmlformats.org/spreadsheetml/2006/main">
  <c r="C10" i="3"/>
  <c r="D30" l="1"/>
  <c r="C18"/>
  <c r="D22"/>
  <c r="D23"/>
  <c r="D24"/>
  <c r="D25"/>
  <c r="D26"/>
  <c r="D27"/>
  <c r="D28"/>
  <c r="D29"/>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21"/>
  <c r="C8"/>
  <c r="A80"/>
  <c r="A53"/>
  <c r="A54"/>
  <c r="A55"/>
  <c r="A56"/>
  <c r="A57"/>
  <c r="A58"/>
  <c r="A59"/>
  <c r="A60"/>
  <c r="A61"/>
  <c r="A62"/>
  <c r="A63"/>
  <c r="A64"/>
  <c r="A65"/>
  <c r="A66"/>
  <c r="A67"/>
  <c r="A68"/>
  <c r="A69"/>
  <c r="A70"/>
  <c r="A71"/>
  <c r="A72"/>
  <c r="A73"/>
  <c r="A74"/>
  <c r="A75"/>
  <c r="A76"/>
  <c r="A77"/>
  <c r="A78"/>
  <c r="A79"/>
  <c r="A22"/>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21"/>
  <c r="B17" l="1"/>
  <c r="C5"/>
  <c r="E25" l="1"/>
  <c r="E29"/>
  <c r="E33"/>
  <c r="E37"/>
  <c r="E41"/>
  <c r="E45"/>
  <c r="E49"/>
  <c r="E53"/>
  <c r="E57"/>
  <c r="E61"/>
  <c r="E65"/>
  <c r="E69"/>
  <c r="E73"/>
  <c r="E77"/>
  <c r="E21"/>
  <c r="E24"/>
  <c r="E28"/>
  <c r="E32"/>
  <c r="E36"/>
  <c r="E40"/>
  <c r="E44"/>
  <c r="E48"/>
  <c r="E52"/>
  <c r="E56"/>
  <c r="E60"/>
  <c r="E64"/>
  <c r="E68"/>
  <c r="E72"/>
  <c r="E76"/>
  <c r="E80"/>
  <c r="E23"/>
  <c r="E27"/>
  <c r="E31"/>
  <c r="E35"/>
  <c r="E39"/>
  <c r="E43"/>
  <c r="E47"/>
  <c r="E51"/>
  <c r="E55"/>
  <c r="E59"/>
  <c r="E63"/>
  <c r="E67"/>
  <c r="E71"/>
  <c r="E75"/>
  <c r="E79"/>
  <c r="E22"/>
  <c r="E26"/>
  <c r="E30"/>
  <c r="E34"/>
  <c r="E38"/>
  <c r="E42"/>
  <c r="E46"/>
  <c r="E50"/>
  <c r="E54"/>
  <c r="E58"/>
  <c r="E62"/>
  <c r="E66"/>
  <c r="E70"/>
  <c r="E74"/>
  <c r="E78"/>
  <c r="W11"/>
  <c r="W12"/>
  <c r="X12"/>
  <c r="X11"/>
  <c r="F31" l="1"/>
  <c r="F35"/>
  <c r="F39"/>
  <c r="F43"/>
  <c r="F47"/>
  <c r="F51"/>
  <c r="F55"/>
  <c r="F59"/>
  <c r="F63"/>
  <c r="F67"/>
  <c r="F71"/>
  <c r="F75"/>
  <c r="F79"/>
  <c r="F30"/>
  <c r="F34"/>
  <c r="F38"/>
  <c r="F42"/>
  <c r="F46"/>
  <c r="F50"/>
  <c r="F54"/>
  <c r="F58"/>
  <c r="F62"/>
  <c r="F66"/>
  <c r="F70"/>
  <c r="F74"/>
  <c r="F78"/>
  <c r="F29"/>
  <c r="F33"/>
  <c r="F37"/>
  <c r="F41"/>
  <c r="F45"/>
  <c r="F49"/>
  <c r="F53"/>
  <c r="F57"/>
  <c r="F61"/>
  <c r="F65"/>
  <c r="F69"/>
  <c r="F73"/>
  <c r="F77"/>
  <c r="F32"/>
  <c r="F36"/>
  <c r="F40"/>
  <c r="F44"/>
  <c r="F48"/>
  <c r="F52"/>
  <c r="F56"/>
  <c r="F60"/>
  <c r="F64"/>
  <c r="F68"/>
  <c r="F72"/>
  <c r="F76"/>
  <c r="F80"/>
  <c r="F24"/>
  <c r="F28"/>
  <c r="F23"/>
  <c r="F27"/>
  <c r="F22"/>
  <c r="F26"/>
  <c r="F25"/>
  <c r="F21"/>
  <c r="C12" l="1"/>
  <c r="G53" s="1"/>
  <c r="C11"/>
  <c r="P2" s="1"/>
  <c r="G37" l="1"/>
  <c r="W6"/>
  <c r="G78"/>
  <c r="G59"/>
  <c r="G41"/>
  <c r="G36"/>
  <c r="G58"/>
  <c r="G61"/>
  <c r="G38"/>
  <c r="G32"/>
  <c r="G65"/>
  <c r="G26"/>
  <c r="G40"/>
  <c r="G54"/>
  <c r="G27"/>
  <c r="G69"/>
  <c r="G50"/>
  <c r="G63"/>
  <c r="G77"/>
  <c r="G45"/>
  <c r="G21"/>
  <c r="G23"/>
  <c r="G28"/>
  <c r="G74"/>
  <c r="G25"/>
  <c r="G80"/>
  <c r="G71"/>
  <c r="G48"/>
  <c r="G75"/>
  <c r="G31"/>
  <c r="G72"/>
  <c r="G56"/>
  <c r="G70"/>
  <c r="G79"/>
  <c r="G73"/>
  <c r="G57"/>
  <c r="G49"/>
  <c r="G33"/>
  <c r="G43"/>
  <c r="G34"/>
  <c r="G52"/>
  <c r="G30"/>
  <c r="G68"/>
  <c r="G47"/>
  <c r="G35"/>
  <c r="G42"/>
  <c r="G24"/>
  <c r="G55"/>
  <c r="G76"/>
  <c r="G22"/>
  <c r="G46"/>
  <c r="G60"/>
  <c r="G64"/>
  <c r="G66"/>
  <c r="G62"/>
  <c r="G51"/>
  <c r="G67"/>
  <c r="G39"/>
  <c r="G29"/>
  <c r="G44"/>
  <c r="Q2"/>
  <c r="V2" s="1"/>
  <c r="R2"/>
  <c r="W2" s="1"/>
  <c r="C13" l="1"/>
  <c r="C17" s="1"/>
  <c r="D16" s="1"/>
  <c r="D15" l="1"/>
  <c r="W5"/>
  <c r="C15" s="1"/>
  <c r="W32" s="1"/>
  <c r="C14"/>
  <c r="W4" s="1"/>
  <c r="W76" l="1"/>
  <c r="W23"/>
  <c r="W67"/>
  <c r="W41"/>
  <c r="W30"/>
  <c r="W72"/>
  <c r="W49"/>
  <c r="W26"/>
  <c r="W58"/>
  <c r="W25"/>
  <c r="W66"/>
  <c r="W64"/>
  <c r="W28"/>
  <c r="W59"/>
  <c r="W73"/>
  <c r="W42"/>
  <c r="W29"/>
  <c r="W35"/>
  <c r="W65"/>
  <c r="W47"/>
  <c r="W50"/>
  <c r="W48"/>
  <c r="W52"/>
  <c r="W69"/>
  <c r="W61"/>
  <c r="W53"/>
  <c r="W45"/>
  <c r="W24"/>
  <c r="W62"/>
  <c r="W70"/>
  <c r="W34"/>
  <c r="W44"/>
  <c r="W40"/>
  <c r="W21"/>
  <c r="W33"/>
  <c r="W55"/>
  <c r="W38"/>
  <c r="W43"/>
  <c r="W46"/>
  <c r="W22"/>
  <c r="W57"/>
  <c r="W31"/>
  <c r="W77"/>
  <c r="W54"/>
  <c r="W80"/>
  <c r="W39"/>
  <c r="W74"/>
  <c r="W75"/>
  <c r="W71"/>
  <c r="W27"/>
  <c r="W37"/>
  <c r="W51"/>
  <c r="W63"/>
  <c r="W60"/>
  <c r="W56"/>
  <c r="W79"/>
  <c r="W78"/>
  <c r="W68"/>
  <c r="W36"/>
  <c r="W7" l="1"/>
</calcChain>
</file>

<file path=xl/comments1.xml><?xml version="1.0" encoding="utf-8"?>
<comments xmlns="http://schemas.openxmlformats.org/spreadsheetml/2006/main">
  <authors>
    <author>Diego</author>
  </authors>
  <commentList>
    <comment ref="C3" authorId="0">
      <text>
        <r>
          <rPr>
            <b/>
            <sz val="9"/>
            <color indexed="81"/>
            <rFont val="Tahoma"/>
            <family val="2"/>
          </rPr>
          <t xml:space="preserve">Marisa: 
</t>
        </r>
        <r>
          <rPr>
            <sz val="9"/>
            <color indexed="81"/>
            <rFont val="Tahoma"/>
            <family val="2"/>
          </rPr>
          <t>inserisci il nome della gara</t>
        </r>
      </text>
    </comment>
    <comment ref="C4" authorId="0">
      <text>
        <r>
          <rPr>
            <b/>
            <sz val="9"/>
            <color indexed="81"/>
            <rFont val="Tahoma"/>
            <family val="2"/>
          </rPr>
          <t xml:space="preserve">Marisa: 
</t>
        </r>
        <r>
          <rPr>
            <sz val="9"/>
            <color indexed="81"/>
            <rFont val="Tahoma"/>
            <family val="2"/>
          </rPr>
          <t>inserisci il nome della stazione appaltante</t>
        </r>
      </text>
    </comment>
    <comment ref="C9" authorId="0">
      <text>
        <r>
          <rPr>
            <b/>
            <sz val="9"/>
            <color indexed="81"/>
            <rFont val="Tahoma"/>
            <family val="2"/>
          </rPr>
          <t xml:space="preserve">Marisa:
</t>
        </r>
        <r>
          <rPr>
            <sz val="9"/>
            <color indexed="81"/>
            <rFont val="Tahoma"/>
            <family val="2"/>
          </rPr>
          <t>inserisci l'importo della base d'asta</t>
        </r>
      </text>
    </comment>
    <comment ref="B21" authorId="0">
      <text>
        <r>
          <rPr>
            <sz val="9"/>
            <color indexed="81"/>
            <rFont val="Tahoma"/>
            <family val="2"/>
          </rPr>
          <t xml:space="preserve">Marisa:
Inserisci la ditta
</t>
        </r>
      </text>
    </comment>
    <comment ref="C21" authorId="0">
      <text>
        <r>
          <rPr>
            <sz val="9"/>
            <color indexed="81"/>
            <rFont val="Tahoma"/>
            <family val="2"/>
          </rPr>
          <t>Marisa:
Inserisci l'importo</t>
        </r>
      </text>
    </comment>
    <comment ref="B22" authorId="0">
      <text>
        <r>
          <rPr>
            <sz val="9"/>
            <color indexed="81"/>
            <rFont val="Tahoma"/>
            <family val="2"/>
          </rPr>
          <t xml:space="preserve">Marisa:
Inserisci la ditta
</t>
        </r>
      </text>
    </comment>
    <comment ref="C22" authorId="0">
      <text>
        <r>
          <rPr>
            <sz val="9"/>
            <color indexed="81"/>
            <rFont val="Tahoma"/>
            <family val="2"/>
          </rPr>
          <t>Marisa:
Inserisci l'importo</t>
        </r>
      </text>
    </comment>
    <comment ref="B23" authorId="0">
      <text>
        <r>
          <rPr>
            <sz val="9"/>
            <color indexed="81"/>
            <rFont val="Tahoma"/>
            <family val="2"/>
          </rPr>
          <t xml:space="preserve">Marisa:
Inserisci la ditta
</t>
        </r>
      </text>
    </comment>
    <comment ref="C23" authorId="0">
      <text>
        <r>
          <rPr>
            <sz val="9"/>
            <color indexed="81"/>
            <rFont val="Tahoma"/>
            <family val="2"/>
          </rPr>
          <t>Marisa:
Inserisci l'importo</t>
        </r>
      </text>
    </comment>
    <comment ref="B24" authorId="0">
      <text>
        <r>
          <rPr>
            <sz val="9"/>
            <color indexed="81"/>
            <rFont val="Tahoma"/>
            <family val="2"/>
          </rPr>
          <t xml:space="preserve">Marisa:
Inserisci la ditta
</t>
        </r>
      </text>
    </comment>
    <comment ref="C24" authorId="0">
      <text>
        <r>
          <rPr>
            <sz val="9"/>
            <color indexed="81"/>
            <rFont val="Tahoma"/>
            <family val="2"/>
          </rPr>
          <t>Marisa:
Inserisci l'importo</t>
        </r>
      </text>
    </comment>
    <comment ref="B25" authorId="0">
      <text>
        <r>
          <rPr>
            <sz val="9"/>
            <color indexed="81"/>
            <rFont val="Tahoma"/>
            <family val="2"/>
          </rPr>
          <t xml:space="preserve">Marisa:
Inserisci la ditta
</t>
        </r>
      </text>
    </comment>
    <comment ref="C25" authorId="0">
      <text>
        <r>
          <rPr>
            <sz val="9"/>
            <color indexed="81"/>
            <rFont val="Tahoma"/>
            <family val="2"/>
          </rPr>
          <t>Marisa:
Inserisci l'importo</t>
        </r>
      </text>
    </comment>
    <comment ref="B26" authorId="0">
      <text>
        <r>
          <rPr>
            <sz val="9"/>
            <color indexed="81"/>
            <rFont val="Tahoma"/>
            <family val="2"/>
          </rPr>
          <t xml:space="preserve">Marisa:
Inserisci la ditta
</t>
        </r>
      </text>
    </comment>
    <comment ref="C26" authorId="0">
      <text>
        <r>
          <rPr>
            <sz val="9"/>
            <color indexed="81"/>
            <rFont val="Tahoma"/>
            <family val="2"/>
          </rPr>
          <t>Marisa:
Inserisci l'importo</t>
        </r>
      </text>
    </comment>
    <comment ref="B27" authorId="0">
      <text>
        <r>
          <rPr>
            <sz val="9"/>
            <color indexed="81"/>
            <rFont val="Tahoma"/>
            <family val="2"/>
          </rPr>
          <t xml:space="preserve">Marisa:
Inserisci la ditta
</t>
        </r>
      </text>
    </comment>
    <comment ref="C27" authorId="0">
      <text>
        <r>
          <rPr>
            <sz val="9"/>
            <color indexed="81"/>
            <rFont val="Tahoma"/>
            <family val="2"/>
          </rPr>
          <t>Marisa:
Inserisci l'importo</t>
        </r>
      </text>
    </comment>
    <comment ref="B28" authorId="0">
      <text>
        <r>
          <rPr>
            <sz val="9"/>
            <color indexed="81"/>
            <rFont val="Tahoma"/>
            <family val="2"/>
          </rPr>
          <t xml:space="preserve">Marisa:
Inserisci la ditta
</t>
        </r>
      </text>
    </comment>
    <comment ref="C28" authorId="0">
      <text>
        <r>
          <rPr>
            <sz val="9"/>
            <color indexed="81"/>
            <rFont val="Tahoma"/>
            <family val="2"/>
          </rPr>
          <t>Marisa:
Inserisci l'importo</t>
        </r>
      </text>
    </comment>
    <comment ref="B29" authorId="0">
      <text>
        <r>
          <rPr>
            <sz val="9"/>
            <color indexed="81"/>
            <rFont val="Tahoma"/>
            <family val="2"/>
          </rPr>
          <t xml:space="preserve">Marisa:
Inserisci la ditta
</t>
        </r>
      </text>
    </comment>
    <comment ref="C29" authorId="0">
      <text>
        <r>
          <rPr>
            <sz val="9"/>
            <color indexed="81"/>
            <rFont val="Tahoma"/>
            <family val="2"/>
          </rPr>
          <t>Marisa:
Inserisci l'importo</t>
        </r>
      </text>
    </comment>
    <comment ref="B30" authorId="0">
      <text>
        <r>
          <rPr>
            <sz val="9"/>
            <color indexed="81"/>
            <rFont val="Tahoma"/>
            <family val="2"/>
          </rPr>
          <t xml:space="preserve">Marisa:
Inserisci la ditta
</t>
        </r>
      </text>
    </comment>
    <comment ref="C30" authorId="0">
      <text>
        <r>
          <rPr>
            <sz val="9"/>
            <color indexed="81"/>
            <rFont val="Tahoma"/>
            <family val="2"/>
          </rPr>
          <t>Marisa:
Inserisci l'importo</t>
        </r>
      </text>
    </comment>
    <comment ref="B31" authorId="0">
      <text>
        <r>
          <rPr>
            <sz val="9"/>
            <color indexed="81"/>
            <rFont val="Tahoma"/>
            <family val="2"/>
          </rPr>
          <t xml:space="preserve">Marisa:
Inserisci la ditta
</t>
        </r>
      </text>
    </comment>
    <comment ref="C31" authorId="0">
      <text>
        <r>
          <rPr>
            <sz val="9"/>
            <color indexed="81"/>
            <rFont val="Tahoma"/>
            <family val="2"/>
          </rPr>
          <t>Marisa:
Inserisci l'importo</t>
        </r>
      </text>
    </comment>
    <comment ref="B32" authorId="0">
      <text>
        <r>
          <rPr>
            <sz val="9"/>
            <color indexed="81"/>
            <rFont val="Tahoma"/>
            <family val="2"/>
          </rPr>
          <t xml:space="preserve">Marisa:
Inserisci la ditta
</t>
        </r>
      </text>
    </comment>
    <comment ref="C32" authorId="0">
      <text>
        <r>
          <rPr>
            <sz val="9"/>
            <color indexed="81"/>
            <rFont val="Tahoma"/>
            <family val="2"/>
          </rPr>
          <t>Marisa:
Inserisci l'importo</t>
        </r>
      </text>
    </comment>
    <comment ref="B33" authorId="0">
      <text>
        <r>
          <rPr>
            <sz val="9"/>
            <color indexed="81"/>
            <rFont val="Tahoma"/>
            <family val="2"/>
          </rPr>
          <t xml:space="preserve">Marisa:
Inserisci la ditta
</t>
        </r>
      </text>
    </comment>
    <comment ref="C33" authorId="0">
      <text>
        <r>
          <rPr>
            <sz val="9"/>
            <color indexed="81"/>
            <rFont val="Tahoma"/>
            <family val="2"/>
          </rPr>
          <t>Marisa:
Inserisci l'importo</t>
        </r>
      </text>
    </comment>
    <comment ref="B34" authorId="0">
      <text>
        <r>
          <rPr>
            <sz val="9"/>
            <color indexed="81"/>
            <rFont val="Tahoma"/>
            <family val="2"/>
          </rPr>
          <t xml:space="preserve">Marisa:
Inserisci la ditta
</t>
        </r>
      </text>
    </comment>
    <comment ref="C34" authorId="0">
      <text>
        <r>
          <rPr>
            <sz val="9"/>
            <color indexed="81"/>
            <rFont val="Tahoma"/>
            <family val="2"/>
          </rPr>
          <t>Marisa:
Inserisci l'importo</t>
        </r>
      </text>
    </comment>
    <comment ref="B35" authorId="0">
      <text>
        <r>
          <rPr>
            <sz val="9"/>
            <color indexed="81"/>
            <rFont val="Tahoma"/>
            <family val="2"/>
          </rPr>
          <t xml:space="preserve">Marisa:
Inserisci la ditta
</t>
        </r>
      </text>
    </comment>
    <comment ref="C35" authorId="0">
      <text>
        <r>
          <rPr>
            <sz val="9"/>
            <color indexed="81"/>
            <rFont val="Tahoma"/>
            <family val="2"/>
          </rPr>
          <t>Marisa:
Inserisci l'importo</t>
        </r>
      </text>
    </comment>
    <comment ref="B36" authorId="0">
      <text>
        <r>
          <rPr>
            <sz val="9"/>
            <color indexed="81"/>
            <rFont val="Tahoma"/>
            <family val="2"/>
          </rPr>
          <t xml:space="preserve">Marisa:
Inserisci la ditta
</t>
        </r>
      </text>
    </comment>
    <comment ref="C36" authorId="0">
      <text>
        <r>
          <rPr>
            <sz val="9"/>
            <color indexed="81"/>
            <rFont val="Tahoma"/>
            <family val="2"/>
          </rPr>
          <t>Marisa:
Inserisci l'importo</t>
        </r>
      </text>
    </comment>
    <comment ref="B37" authorId="0">
      <text>
        <r>
          <rPr>
            <sz val="9"/>
            <color indexed="81"/>
            <rFont val="Tahoma"/>
            <family val="2"/>
          </rPr>
          <t xml:space="preserve">Marisa:
Inserisci la ditta
</t>
        </r>
      </text>
    </comment>
    <comment ref="C37" authorId="0">
      <text>
        <r>
          <rPr>
            <sz val="9"/>
            <color indexed="81"/>
            <rFont val="Tahoma"/>
            <family val="2"/>
          </rPr>
          <t>Marisa:
Inserisci l'importo</t>
        </r>
      </text>
    </comment>
    <comment ref="B38" authorId="0">
      <text>
        <r>
          <rPr>
            <sz val="9"/>
            <color indexed="81"/>
            <rFont val="Tahoma"/>
            <family val="2"/>
          </rPr>
          <t xml:space="preserve">Marisa:
Inserisci la ditta
</t>
        </r>
      </text>
    </comment>
    <comment ref="C38" authorId="0">
      <text>
        <r>
          <rPr>
            <sz val="9"/>
            <color indexed="81"/>
            <rFont val="Tahoma"/>
            <family val="2"/>
          </rPr>
          <t>Marisa:
Inserisci l'importo</t>
        </r>
      </text>
    </comment>
    <comment ref="B39" authorId="0">
      <text>
        <r>
          <rPr>
            <sz val="9"/>
            <color indexed="81"/>
            <rFont val="Tahoma"/>
            <family val="2"/>
          </rPr>
          <t xml:space="preserve">Marisa:
Inserisci la ditta
</t>
        </r>
      </text>
    </comment>
    <comment ref="C39" authorId="0">
      <text>
        <r>
          <rPr>
            <sz val="9"/>
            <color indexed="81"/>
            <rFont val="Tahoma"/>
            <family val="2"/>
          </rPr>
          <t>Marisa:
Inserisci l'importo</t>
        </r>
      </text>
    </comment>
    <comment ref="B40" authorId="0">
      <text>
        <r>
          <rPr>
            <sz val="9"/>
            <color indexed="81"/>
            <rFont val="Tahoma"/>
            <family val="2"/>
          </rPr>
          <t xml:space="preserve">Marisa:
Inserisci la ditta
</t>
        </r>
      </text>
    </comment>
    <comment ref="C40" authorId="0">
      <text>
        <r>
          <rPr>
            <sz val="9"/>
            <color indexed="81"/>
            <rFont val="Tahoma"/>
            <family val="2"/>
          </rPr>
          <t>Marisa:
Inserisci l'importo</t>
        </r>
      </text>
    </comment>
    <comment ref="B41" authorId="0">
      <text>
        <r>
          <rPr>
            <sz val="9"/>
            <color indexed="81"/>
            <rFont val="Tahoma"/>
            <family val="2"/>
          </rPr>
          <t xml:space="preserve">Marisa:
Inserisci la ditta
</t>
        </r>
      </text>
    </comment>
    <comment ref="C41" authorId="0">
      <text>
        <r>
          <rPr>
            <sz val="9"/>
            <color indexed="81"/>
            <rFont val="Tahoma"/>
            <family val="2"/>
          </rPr>
          <t>Marisa:
Inserisci l'importo</t>
        </r>
      </text>
    </comment>
    <comment ref="B42" authorId="0">
      <text>
        <r>
          <rPr>
            <sz val="9"/>
            <color indexed="81"/>
            <rFont val="Tahoma"/>
            <family val="2"/>
          </rPr>
          <t xml:space="preserve">Marisa:
Inserisci la ditta
</t>
        </r>
      </text>
    </comment>
    <comment ref="C42" authorId="0">
      <text>
        <r>
          <rPr>
            <sz val="9"/>
            <color indexed="81"/>
            <rFont val="Tahoma"/>
            <family val="2"/>
          </rPr>
          <t>Marisa:
Inserisci l'importo</t>
        </r>
      </text>
    </comment>
    <comment ref="B43" authorId="0">
      <text>
        <r>
          <rPr>
            <sz val="9"/>
            <color indexed="81"/>
            <rFont val="Tahoma"/>
            <family val="2"/>
          </rPr>
          <t xml:space="preserve">Marisa:
Inserisci la ditta
</t>
        </r>
      </text>
    </comment>
    <comment ref="C43" authorId="0">
      <text>
        <r>
          <rPr>
            <sz val="9"/>
            <color indexed="81"/>
            <rFont val="Tahoma"/>
            <family val="2"/>
          </rPr>
          <t>Marisa:
Inserisci l'importo</t>
        </r>
      </text>
    </comment>
    <comment ref="B44" authorId="0">
      <text>
        <r>
          <rPr>
            <sz val="9"/>
            <color indexed="81"/>
            <rFont val="Tahoma"/>
            <family val="2"/>
          </rPr>
          <t xml:space="preserve">Marisa:
Inserisci la ditta
</t>
        </r>
      </text>
    </comment>
    <comment ref="C44" authorId="0">
      <text>
        <r>
          <rPr>
            <sz val="9"/>
            <color indexed="81"/>
            <rFont val="Tahoma"/>
            <family val="2"/>
          </rPr>
          <t>Marisa:
Inserisci l'importo</t>
        </r>
      </text>
    </comment>
    <comment ref="B45" authorId="0">
      <text>
        <r>
          <rPr>
            <sz val="9"/>
            <color indexed="81"/>
            <rFont val="Tahoma"/>
            <family val="2"/>
          </rPr>
          <t xml:space="preserve">Marisa:
Inserisci la ditta
</t>
        </r>
      </text>
    </comment>
    <comment ref="C45" authorId="0">
      <text>
        <r>
          <rPr>
            <sz val="9"/>
            <color indexed="81"/>
            <rFont val="Tahoma"/>
            <family val="2"/>
          </rPr>
          <t>Marisa:
Inserisci l'importo</t>
        </r>
      </text>
    </comment>
    <comment ref="B46" authorId="0">
      <text>
        <r>
          <rPr>
            <sz val="9"/>
            <color indexed="81"/>
            <rFont val="Tahoma"/>
            <family val="2"/>
          </rPr>
          <t xml:space="preserve">Marisa:
Inserisci la ditta
</t>
        </r>
      </text>
    </comment>
    <comment ref="C46" authorId="0">
      <text>
        <r>
          <rPr>
            <sz val="9"/>
            <color indexed="81"/>
            <rFont val="Tahoma"/>
            <family val="2"/>
          </rPr>
          <t>Marisa:
Inserisci l'importo</t>
        </r>
      </text>
    </comment>
    <comment ref="B47" authorId="0">
      <text>
        <r>
          <rPr>
            <sz val="9"/>
            <color indexed="81"/>
            <rFont val="Tahoma"/>
            <family val="2"/>
          </rPr>
          <t xml:space="preserve">Marisa:
Inserisci la ditta
</t>
        </r>
      </text>
    </comment>
    <comment ref="C47" authorId="0">
      <text>
        <r>
          <rPr>
            <sz val="9"/>
            <color indexed="81"/>
            <rFont val="Tahoma"/>
            <family val="2"/>
          </rPr>
          <t>Marisa:
Inserisci l'importo</t>
        </r>
      </text>
    </comment>
    <comment ref="B48" authorId="0">
      <text>
        <r>
          <rPr>
            <sz val="9"/>
            <color indexed="81"/>
            <rFont val="Tahoma"/>
            <family val="2"/>
          </rPr>
          <t xml:space="preserve">Marisa:
Inserisci la ditta
</t>
        </r>
      </text>
    </comment>
    <comment ref="C48" authorId="0">
      <text>
        <r>
          <rPr>
            <sz val="9"/>
            <color indexed="81"/>
            <rFont val="Tahoma"/>
            <family val="2"/>
          </rPr>
          <t>Marisa:
Inserisci l'importo</t>
        </r>
      </text>
    </comment>
    <comment ref="B49" authorId="0">
      <text>
        <r>
          <rPr>
            <sz val="9"/>
            <color indexed="81"/>
            <rFont val="Tahoma"/>
            <family val="2"/>
          </rPr>
          <t xml:space="preserve">Marisa:
Inserisci la ditta
</t>
        </r>
      </text>
    </comment>
    <comment ref="C49" authorId="0">
      <text>
        <r>
          <rPr>
            <sz val="9"/>
            <color indexed="81"/>
            <rFont val="Tahoma"/>
            <family val="2"/>
          </rPr>
          <t>Marisa:
Inserisci l'importo</t>
        </r>
      </text>
    </comment>
    <comment ref="B50" authorId="0">
      <text>
        <r>
          <rPr>
            <sz val="9"/>
            <color indexed="81"/>
            <rFont val="Tahoma"/>
            <family val="2"/>
          </rPr>
          <t xml:space="preserve">Marisa:
Inserisci la ditta
</t>
        </r>
      </text>
    </comment>
    <comment ref="C50" authorId="0">
      <text>
        <r>
          <rPr>
            <sz val="9"/>
            <color indexed="81"/>
            <rFont val="Tahoma"/>
            <family val="2"/>
          </rPr>
          <t>Marisa:
Inserisci l'importo</t>
        </r>
      </text>
    </comment>
    <comment ref="B51" authorId="0">
      <text>
        <r>
          <rPr>
            <sz val="9"/>
            <color indexed="81"/>
            <rFont val="Tahoma"/>
            <family val="2"/>
          </rPr>
          <t xml:space="preserve">Marisa:
Inserisci la ditta
</t>
        </r>
      </text>
    </comment>
    <comment ref="C51" authorId="0">
      <text>
        <r>
          <rPr>
            <sz val="9"/>
            <color indexed="81"/>
            <rFont val="Tahoma"/>
            <family val="2"/>
          </rPr>
          <t>Marisa:
Inserisci l'importo</t>
        </r>
      </text>
    </comment>
    <comment ref="B52" authorId="0">
      <text>
        <r>
          <rPr>
            <sz val="9"/>
            <color indexed="81"/>
            <rFont val="Tahoma"/>
            <family val="2"/>
          </rPr>
          <t xml:space="preserve">Marisa:
Inserisci la ditta
</t>
        </r>
      </text>
    </comment>
    <comment ref="C52" authorId="0">
      <text>
        <r>
          <rPr>
            <sz val="9"/>
            <color indexed="81"/>
            <rFont val="Tahoma"/>
            <family val="2"/>
          </rPr>
          <t>Marisa:
Inserisci l'importo</t>
        </r>
      </text>
    </comment>
    <comment ref="B53" authorId="0">
      <text>
        <r>
          <rPr>
            <sz val="9"/>
            <color indexed="81"/>
            <rFont val="Tahoma"/>
            <family val="2"/>
          </rPr>
          <t xml:space="preserve">Marisa:
Inserisci la ditta
</t>
        </r>
      </text>
    </comment>
    <comment ref="C53" authorId="0">
      <text>
        <r>
          <rPr>
            <sz val="9"/>
            <color indexed="81"/>
            <rFont val="Tahoma"/>
            <family val="2"/>
          </rPr>
          <t>Marisa:
Inserisci l'importo</t>
        </r>
      </text>
    </comment>
    <comment ref="B54" authorId="0">
      <text>
        <r>
          <rPr>
            <sz val="9"/>
            <color indexed="81"/>
            <rFont val="Tahoma"/>
            <family val="2"/>
          </rPr>
          <t xml:space="preserve">Marisa:
Inserisci la ditta
</t>
        </r>
      </text>
    </comment>
    <comment ref="C54" authorId="0">
      <text>
        <r>
          <rPr>
            <sz val="9"/>
            <color indexed="81"/>
            <rFont val="Tahoma"/>
            <family val="2"/>
          </rPr>
          <t>Marisa:
Inserisci l'importo</t>
        </r>
      </text>
    </comment>
    <comment ref="B55" authorId="0">
      <text>
        <r>
          <rPr>
            <sz val="9"/>
            <color indexed="81"/>
            <rFont val="Tahoma"/>
            <family val="2"/>
          </rPr>
          <t xml:space="preserve">Marisa:
Inserisci la ditta
</t>
        </r>
      </text>
    </comment>
    <comment ref="C55" authorId="0">
      <text>
        <r>
          <rPr>
            <sz val="9"/>
            <color indexed="81"/>
            <rFont val="Tahoma"/>
            <family val="2"/>
          </rPr>
          <t>Marisa:
Inserisci l'importo</t>
        </r>
      </text>
    </comment>
    <comment ref="B56" authorId="0">
      <text>
        <r>
          <rPr>
            <sz val="9"/>
            <color indexed="81"/>
            <rFont val="Tahoma"/>
            <family val="2"/>
          </rPr>
          <t xml:space="preserve">Marisa:
Inserisci la ditta
</t>
        </r>
      </text>
    </comment>
    <comment ref="C56" authorId="0">
      <text>
        <r>
          <rPr>
            <sz val="9"/>
            <color indexed="81"/>
            <rFont val="Tahoma"/>
            <family val="2"/>
          </rPr>
          <t>Marisa:
Inserisci l'importo</t>
        </r>
      </text>
    </comment>
    <comment ref="B57" authorId="0">
      <text>
        <r>
          <rPr>
            <sz val="9"/>
            <color indexed="81"/>
            <rFont val="Tahoma"/>
            <family val="2"/>
          </rPr>
          <t xml:space="preserve">Marisa:
Inserisci la ditta
</t>
        </r>
      </text>
    </comment>
    <comment ref="C57" authorId="0">
      <text>
        <r>
          <rPr>
            <sz val="9"/>
            <color indexed="81"/>
            <rFont val="Tahoma"/>
            <family val="2"/>
          </rPr>
          <t>Marisa:
Inserisci l'importo</t>
        </r>
      </text>
    </comment>
    <comment ref="B58" authorId="0">
      <text>
        <r>
          <rPr>
            <sz val="9"/>
            <color indexed="81"/>
            <rFont val="Tahoma"/>
            <family val="2"/>
          </rPr>
          <t xml:space="preserve">Marisa:
Inserisci la ditta
</t>
        </r>
      </text>
    </comment>
    <comment ref="C58" authorId="0">
      <text>
        <r>
          <rPr>
            <sz val="9"/>
            <color indexed="81"/>
            <rFont val="Tahoma"/>
            <family val="2"/>
          </rPr>
          <t>Marisa:
Inserisci l'importo</t>
        </r>
      </text>
    </comment>
    <comment ref="B59" authorId="0">
      <text>
        <r>
          <rPr>
            <sz val="9"/>
            <color indexed="81"/>
            <rFont val="Tahoma"/>
            <family val="2"/>
          </rPr>
          <t xml:space="preserve">Marisa:
Inserisci la ditta
</t>
        </r>
      </text>
    </comment>
    <comment ref="C59" authorId="0">
      <text>
        <r>
          <rPr>
            <sz val="9"/>
            <color indexed="81"/>
            <rFont val="Tahoma"/>
            <family val="2"/>
          </rPr>
          <t>Marisa:
Inserisci l'importo</t>
        </r>
      </text>
    </comment>
    <comment ref="B60" authorId="0">
      <text>
        <r>
          <rPr>
            <sz val="9"/>
            <color indexed="81"/>
            <rFont val="Tahoma"/>
            <family val="2"/>
          </rPr>
          <t xml:space="preserve">Marisa:
Inserisci la ditta
</t>
        </r>
      </text>
    </comment>
    <comment ref="C60" authorId="0">
      <text>
        <r>
          <rPr>
            <sz val="9"/>
            <color indexed="81"/>
            <rFont val="Tahoma"/>
            <family val="2"/>
          </rPr>
          <t>Marisa:
Inserisci l'importo</t>
        </r>
      </text>
    </comment>
    <comment ref="B61" authorId="0">
      <text>
        <r>
          <rPr>
            <sz val="9"/>
            <color indexed="81"/>
            <rFont val="Tahoma"/>
            <family val="2"/>
          </rPr>
          <t xml:space="preserve">Marisa:
Inserisci la ditta
</t>
        </r>
      </text>
    </comment>
    <comment ref="C61" authorId="0">
      <text>
        <r>
          <rPr>
            <sz val="9"/>
            <color indexed="81"/>
            <rFont val="Tahoma"/>
            <family val="2"/>
          </rPr>
          <t>Marisa:
Inserisci l'importo</t>
        </r>
      </text>
    </comment>
    <comment ref="B62" authorId="0">
      <text>
        <r>
          <rPr>
            <sz val="9"/>
            <color indexed="81"/>
            <rFont val="Tahoma"/>
            <family val="2"/>
          </rPr>
          <t xml:space="preserve">Marisa:
Inserisci la ditta
</t>
        </r>
      </text>
    </comment>
    <comment ref="C62" authorId="0">
      <text>
        <r>
          <rPr>
            <sz val="9"/>
            <color indexed="81"/>
            <rFont val="Tahoma"/>
            <family val="2"/>
          </rPr>
          <t>Marisa:
Inserisci l'importo</t>
        </r>
      </text>
    </comment>
    <comment ref="B63" authorId="0">
      <text>
        <r>
          <rPr>
            <sz val="9"/>
            <color indexed="81"/>
            <rFont val="Tahoma"/>
            <family val="2"/>
          </rPr>
          <t xml:space="preserve">Marisa:
Inserisci la ditta
</t>
        </r>
      </text>
    </comment>
    <comment ref="C63" authorId="0">
      <text>
        <r>
          <rPr>
            <sz val="9"/>
            <color indexed="81"/>
            <rFont val="Tahoma"/>
            <family val="2"/>
          </rPr>
          <t>Marisa:
Inserisci l'importo</t>
        </r>
      </text>
    </comment>
    <comment ref="B64" authorId="0">
      <text>
        <r>
          <rPr>
            <sz val="9"/>
            <color indexed="81"/>
            <rFont val="Tahoma"/>
            <family val="2"/>
          </rPr>
          <t xml:space="preserve">Marisa:
Inserisci la ditta
</t>
        </r>
      </text>
    </comment>
    <comment ref="C64" authorId="0">
      <text>
        <r>
          <rPr>
            <sz val="9"/>
            <color indexed="81"/>
            <rFont val="Tahoma"/>
            <family val="2"/>
          </rPr>
          <t>Marisa:
Inserisci l'importo</t>
        </r>
      </text>
    </comment>
    <comment ref="B65" authorId="0">
      <text>
        <r>
          <rPr>
            <sz val="9"/>
            <color indexed="81"/>
            <rFont val="Tahoma"/>
            <family val="2"/>
          </rPr>
          <t xml:space="preserve">Marisa:
Inserisci la ditta
</t>
        </r>
      </text>
    </comment>
    <comment ref="C65" authorId="0">
      <text>
        <r>
          <rPr>
            <sz val="9"/>
            <color indexed="81"/>
            <rFont val="Tahoma"/>
            <family val="2"/>
          </rPr>
          <t>Marisa:
Inserisci l'importo</t>
        </r>
      </text>
    </comment>
    <comment ref="B66" authorId="0">
      <text>
        <r>
          <rPr>
            <sz val="9"/>
            <color indexed="81"/>
            <rFont val="Tahoma"/>
            <family val="2"/>
          </rPr>
          <t xml:space="preserve">Marisa:
Inserisci la ditta
</t>
        </r>
      </text>
    </comment>
    <comment ref="C66" authorId="0">
      <text>
        <r>
          <rPr>
            <sz val="9"/>
            <color indexed="81"/>
            <rFont val="Tahoma"/>
            <family val="2"/>
          </rPr>
          <t>Marisa:
Inserisci l'importo</t>
        </r>
      </text>
    </comment>
    <comment ref="B67" authorId="0">
      <text>
        <r>
          <rPr>
            <sz val="9"/>
            <color indexed="81"/>
            <rFont val="Tahoma"/>
            <family val="2"/>
          </rPr>
          <t xml:space="preserve">Marisa:
Inserisci la ditta
</t>
        </r>
      </text>
    </comment>
    <comment ref="C67" authorId="0">
      <text>
        <r>
          <rPr>
            <sz val="9"/>
            <color indexed="81"/>
            <rFont val="Tahoma"/>
            <family val="2"/>
          </rPr>
          <t>Marisa:
Inserisci l'importo</t>
        </r>
      </text>
    </comment>
    <comment ref="B68" authorId="0">
      <text>
        <r>
          <rPr>
            <sz val="9"/>
            <color indexed="81"/>
            <rFont val="Tahoma"/>
            <family val="2"/>
          </rPr>
          <t xml:space="preserve">Marisa:
Inserisci la ditta
</t>
        </r>
      </text>
    </comment>
    <comment ref="C68" authorId="0">
      <text>
        <r>
          <rPr>
            <sz val="9"/>
            <color indexed="81"/>
            <rFont val="Tahoma"/>
            <family val="2"/>
          </rPr>
          <t>Marisa:
Inserisci l'importo</t>
        </r>
      </text>
    </comment>
    <comment ref="B69" authorId="0">
      <text>
        <r>
          <rPr>
            <sz val="9"/>
            <color indexed="81"/>
            <rFont val="Tahoma"/>
            <family val="2"/>
          </rPr>
          <t xml:space="preserve">Marisa:
Inserisci la ditta
</t>
        </r>
      </text>
    </comment>
    <comment ref="C69" authorId="0">
      <text>
        <r>
          <rPr>
            <sz val="9"/>
            <color indexed="81"/>
            <rFont val="Tahoma"/>
            <family val="2"/>
          </rPr>
          <t>Marisa:
Inserisci l'importo</t>
        </r>
      </text>
    </comment>
    <comment ref="B70" authorId="0">
      <text>
        <r>
          <rPr>
            <sz val="9"/>
            <color indexed="81"/>
            <rFont val="Tahoma"/>
            <family val="2"/>
          </rPr>
          <t xml:space="preserve">Marisa:
Inserisci la ditta
</t>
        </r>
      </text>
    </comment>
    <comment ref="C70" authorId="0">
      <text>
        <r>
          <rPr>
            <sz val="9"/>
            <color indexed="81"/>
            <rFont val="Tahoma"/>
            <family val="2"/>
          </rPr>
          <t>Marisa:
Inserisci l'importo</t>
        </r>
      </text>
    </comment>
    <comment ref="B71" authorId="0">
      <text>
        <r>
          <rPr>
            <sz val="9"/>
            <color indexed="81"/>
            <rFont val="Tahoma"/>
            <family val="2"/>
          </rPr>
          <t xml:space="preserve">Marisa:
Inserisci la ditta
</t>
        </r>
      </text>
    </comment>
    <comment ref="C71" authorId="0">
      <text>
        <r>
          <rPr>
            <sz val="9"/>
            <color indexed="81"/>
            <rFont val="Tahoma"/>
            <family val="2"/>
          </rPr>
          <t>Marisa:
Inserisci l'importo</t>
        </r>
      </text>
    </comment>
    <comment ref="B72" authorId="0">
      <text>
        <r>
          <rPr>
            <sz val="9"/>
            <color indexed="81"/>
            <rFont val="Tahoma"/>
            <family val="2"/>
          </rPr>
          <t xml:space="preserve">Marisa:
Inserisci la ditta
</t>
        </r>
      </text>
    </comment>
    <comment ref="C72" authorId="0">
      <text>
        <r>
          <rPr>
            <sz val="9"/>
            <color indexed="81"/>
            <rFont val="Tahoma"/>
            <family val="2"/>
          </rPr>
          <t>Marisa:
Inserisci l'importo</t>
        </r>
      </text>
    </comment>
    <comment ref="B73" authorId="0">
      <text>
        <r>
          <rPr>
            <sz val="9"/>
            <color indexed="81"/>
            <rFont val="Tahoma"/>
            <family val="2"/>
          </rPr>
          <t xml:space="preserve">Marisa:
Inserisci la ditta
</t>
        </r>
      </text>
    </comment>
    <comment ref="C73" authorId="0">
      <text>
        <r>
          <rPr>
            <sz val="9"/>
            <color indexed="81"/>
            <rFont val="Tahoma"/>
            <family val="2"/>
          </rPr>
          <t>Marisa:
Inserisci l'importo</t>
        </r>
      </text>
    </comment>
    <comment ref="B74" authorId="0">
      <text>
        <r>
          <rPr>
            <sz val="9"/>
            <color indexed="81"/>
            <rFont val="Tahoma"/>
            <family val="2"/>
          </rPr>
          <t xml:space="preserve">Marisa:
Inserisci la ditta
</t>
        </r>
      </text>
    </comment>
    <comment ref="C74" authorId="0">
      <text>
        <r>
          <rPr>
            <sz val="9"/>
            <color indexed="81"/>
            <rFont val="Tahoma"/>
            <family val="2"/>
          </rPr>
          <t>Marisa:
Inserisci l'importo</t>
        </r>
      </text>
    </comment>
    <comment ref="B75" authorId="0">
      <text>
        <r>
          <rPr>
            <sz val="9"/>
            <color indexed="81"/>
            <rFont val="Tahoma"/>
            <family val="2"/>
          </rPr>
          <t xml:space="preserve">Marisa:
Inserisci la ditta
</t>
        </r>
      </text>
    </comment>
    <comment ref="C75" authorId="0">
      <text>
        <r>
          <rPr>
            <sz val="9"/>
            <color indexed="81"/>
            <rFont val="Tahoma"/>
            <family val="2"/>
          </rPr>
          <t>Marisa:
Inserisci l'importo</t>
        </r>
      </text>
    </comment>
    <comment ref="B76" authorId="0">
      <text>
        <r>
          <rPr>
            <sz val="9"/>
            <color indexed="81"/>
            <rFont val="Tahoma"/>
            <family val="2"/>
          </rPr>
          <t xml:space="preserve">Marisa:
Inserisci la ditta
</t>
        </r>
      </text>
    </comment>
    <comment ref="C76" authorId="0">
      <text>
        <r>
          <rPr>
            <sz val="9"/>
            <color indexed="81"/>
            <rFont val="Tahoma"/>
            <family val="2"/>
          </rPr>
          <t>Marisa:
Inserisci l'importo</t>
        </r>
      </text>
    </comment>
    <comment ref="B77" authorId="0">
      <text>
        <r>
          <rPr>
            <sz val="9"/>
            <color indexed="81"/>
            <rFont val="Tahoma"/>
            <family val="2"/>
          </rPr>
          <t xml:space="preserve">Marisa:
Inserisci la ditta
</t>
        </r>
      </text>
    </comment>
    <comment ref="C77" authorId="0">
      <text>
        <r>
          <rPr>
            <sz val="9"/>
            <color indexed="81"/>
            <rFont val="Tahoma"/>
            <family val="2"/>
          </rPr>
          <t>Marisa:
Inserisci l'importo</t>
        </r>
      </text>
    </comment>
    <comment ref="B78" authorId="0">
      <text>
        <r>
          <rPr>
            <sz val="9"/>
            <color indexed="81"/>
            <rFont val="Tahoma"/>
            <family val="2"/>
          </rPr>
          <t xml:space="preserve">Marisa:
Inserisci la ditta
</t>
        </r>
      </text>
    </comment>
    <comment ref="C78" authorId="0">
      <text>
        <r>
          <rPr>
            <sz val="9"/>
            <color indexed="81"/>
            <rFont val="Tahoma"/>
            <family val="2"/>
          </rPr>
          <t>Marisa:
Inserisci l'importo</t>
        </r>
      </text>
    </comment>
    <comment ref="B79" authorId="0">
      <text>
        <r>
          <rPr>
            <sz val="9"/>
            <color indexed="81"/>
            <rFont val="Tahoma"/>
            <family val="2"/>
          </rPr>
          <t xml:space="preserve">Marisa:
Inserisci la ditta
</t>
        </r>
      </text>
    </comment>
    <comment ref="C79" authorId="0">
      <text>
        <r>
          <rPr>
            <sz val="9"/>
            <color indexed="81"/>
            <rFont val="Tahoma"/>
            <family val="2"/>
          </rPr>
          <t>Marisa:
Inserisci l'importo</t>
        </r>
      </text>
    </comment>
    <comment ref="B80" authorId="0">
      <text>
        <r>
          <rPr>
            <sz val="9"/>
            <color indexed="81"/>
            <rFont val="Tahoma"/>
            <family val="2"/>
          </rPr>
          <t xml:space="preserve">Marisa:
Inserisci la ditta
</t>
        </r>
      </text>
    </comment>
    <comment ref="C80" authorId="0">
      <text>
        <r>
          <rPr>
            <sz val="9"/>
            <color indexed="81"/>
            <rFont val="Tahoma"/>
            <family val="2"/>
          </rPr>
          <t>Marisa:
Inserisci l'importo</t>
        </r>
      </text>
    </comment>
  </commentList>
</comments>
</file>

<file path=xl/sharedStrings.xml><?xml version="1.0" encoding="utf-8"?>
<sst xmlns="http://schemas.openxmlformats.org/spreadsheetml/2006/main" count="55" uniqueCount="47">
  <si>
    <t>Impresa</t>
  </si>
  <si>
    <t>Offerte ammesse dopo taglio delle ali</t>
  </si>
  <si>
    <t>Scarto medio ribassi che superano la media</t>
  </si>
  <si>
    <t>soglia anomalia</t>
  </si>
  <si>
    <t xml:space="preserve"> Ditte &gt;=15</t>
  </si>
  <si>
    <t xml:space="preserve"> Ditte &lt; 15 con R &gt; 0,15</t>
  </si>
  <si>
    <t xml:space="preserve"> Ditte &lt; 15 con R &lt; 0,15</t>
  </si>
  <si>
    <t>Nome gara</t>
  </si>
  <si>
    <t>Stazione appaltante</t>
  </si>
  <si>
    <t>Data</t>
  </si>
  <si>
    <t>N.</t>
  </si>
  <si>
    <t xml:space="preserve"> Art.97, c.2, DLgs 50/2016 e ss.mm.ii.</t>
  </si>
  <si>
    <t xml:space="preserve"> Art.97, c.2-bis, DLgs 50/2016 e ss.mm.ii.</t>
  </si>
  <si>
    <t>Importo offerto
in ordine decrescente</t>
  </si>
  <si>
    <t>Ribasso offerto</t>
  </si>
  <si>
    <t xml:space="preserve"> Offerta vincente</t>
  </si>
  <si>
    <t>CALCOLO SOGLIA DI ANOMALIA</t>
  </si>
  <si>
    <t xml:space="preserve">NUMERO OFFERTE AMMESSE </t>
  </si>
  <si>
    <t xml:space="preserve">Base d'asta </t>
  </si>
  <si>
    <t xml:space="preserve">Somma ribassi al netto delle ali </t>
  </si>
  <si>
    <t xml:space="preserve">Media aritmetica dei ribassi </t>
  </si>
  <si>
    <t xml:space="preserve">Scarto medio aritmetico </t>
  </si>
  <si>
    <t xml:space="preserve">Soglia anomalia </t>
  </si>
  <si>
    <t xml:space="preserve"> Offerta vincente </t>
  </si>
  <si>
    <t>Rif esclusione ali uguale ribatto ALTO</t>
  </si>
  <si>
    <t>Rif esclusione ali uguale ribatto BASSO</t>
  </si>
  <si>
    <t>Foglio elettronico elaborato da Marisa Alario</t>
  </si>
  <si>
    <t>NO</t>
  </si>
  <si>
    <t>SI</t>
  </si>
  <si>
    <t>1-4</t>
  </si>
  <si>
    <t>5-9</t>
  </si>
  <si>
    <t>Offerte ammesse</t>
  </si>
  <si>
    <t>10-14</t>
  </si>
  <si>
    <t>&gt;=15</t>
  </si>
  <si>
    <t>Rif. Normativo
DLgs 50/2016</t>
  </si>
  <si>
    <t>Art. 97, c. 3-bis</t>
  </si>
  <si>
    <t>Art. 97, c. 2 e 2-ter</t>
  </si>
  <si>
    <t>Art. 97, c. 2-bis e 2-ter</t>
  </si>
  <si>
    <t>Obbligo di esclusione automatica delle ali</t>
  </si>
  <si>
    <t>Obbligo di calcolo
soglia di anomalia</t>
  </si>
  <si>
    <t>SI
fino al 30/06/2023</t>
  </si>
  <si>
    <t>webmaster dei siti</t>
  </si>
  <si>
    <t>www.mommsen.edu.it</t>
  </si>
  <si>
    <t>www.semplifichiamolascuola.org</t>
  </si>
  <si>
    <t>Art. 97, c. 2-bis , 2-ter</t>
  </si>
  <si>
    <r>
      <t xml:space="preserve">Questo foglio elettronico mette a disposizione l'algoritmo di calcolo per l’individuazione della soglia di anomalia e dell'offerta vincente nei casi di aggiudicazione con il criterio del prezzo più basso, con offerte al di sotto della soglia comunitaria, ai sensi del </t>
    </r>
    <r>
      <rPr>
        <b/>
        <sz val="11"/>
        <color rgb="FF00B0F0"/>
        <rFont val="Calibri"/>
        <family val="2"/>
        <scheme val="minor"/>
      </rPr>
      <t>DLgs 50/2016 (Codice degli appalti)</t>
    </r>
    <r>
      <rPr>
        <sz val="11"/>
        <color theme="1"/>
        <rFont val="Calibri"/>
        <family val="2"/>
        <scheme val="minor"/>
      </rPr>
      <t>, come modificato dall'</t>
    </r>
    <r>
      <rPr>
        <b/>
        <sz val="11"/>
        <color rgb="FF00B0F0"/>
        <rFont val="Calibri"/>
        <family val="2"/>
        <scheme val="minor"/>
      </rPr>
      <t>art. 1 del DL 32/2019 (c.d. "Sblocca-Cantieri")</t>
    </r>
    <r>
      <rPr>
        <sz val="11"/>
        <color theme="1"/>
        <rFont val="Calibri"/>
        <family val="2"/>
        <scheme val="minor"/>
      </rPr>
      <t>, convertito in Legge 55/2019, e dall'</t>
    </r>
    <r>
      <rPr>
        <b/>
        <sz val="11"/>
        <color rgb="FF00B0F0"/>
        <rFont val="Calibri"/>
        <family val="2"/>
        <scheme val="minor"/>
      </rPr>
      <t>art. 21 del DL 77/2021 (c.d. "Decreto semplificazioni bis")</t>
    </r>
    <r>
      <rPr>
        <sz val="11"/>
        <color theme="1"/>
        <rFont val="Calibri"/>
        <family val="2"/>
        <scheme val="minor"/>
      </rPr>
      <t xml:space="preserve"> .
Per il corretto funzionamento del foglio di calcolo, compilare solo le celle editabili.
Si raccomanda di inserire le offerte in ordine decrescente.
L'offerta vincente sarà quella evidenziata con scritta bianca su sfondo BLU.
</t>
    </r>
    <r>
      <rPr>
        <i/>
        <sz val="11"/>
        <color theme="1"/>
        <rFont val="Calibri"/>
        <family val="2"/>
        <scheme val="minor"/>
      </rPr>
      <t>Per comunicazioni e suggerimenti scrivere a webmaster@mommsen.edu.it</t>
    </r>
  </si>
  <si>
    <t xml:space="preserve">N. ali 10% maggior e minor ribasso </t>
  </si>
</sst>
</file>

<file path=xl/styles.xml><?xml version="1.0" encoding="utf-8"?>
<styleSheet xmlns="http://schemas.openxmlformats.org/spreadsheetml/2006/main">
  <numFmts count="4">
    <numFmt numFmtId="164" formatCode="[$€-2]\ #,##0.00;[Red]\-[$€-2]\ #,##0.00"/>
    <numFmt numFmtId="165" formatCode="0.000"/>
    <numFmt numFmtId="166" formatCode="0.00000%"/>
    <numFmt numFmtId="167" formatCode="0.000000"/>
  </numFmts>
  <fonts count="30">
    <font>
      <sz val="11"/>
      <color theme="1"/>
      <name val="Calibri"/>
      <family val="2"/>
      <scheme val="minor"/>
    </font>
    <font>
      <sz val="11"/>
      <color theme="1"/>
      <name val="Calibri"/>
      <family val="2"/>
      <scheme val="minor"/>
    </font>
    <font>
      <sz val="11"/>
      <color theme="0"/>
      <name val="Calibri"/>
      <family val="2"/>
      <scheme val="minor"/>
    </font>
    <font>
      <b/>
      <sz val="8"/>
      <name val="Arial"/>
      <family val="2"/>
    </font>
    <font>
      <b/>
      <sz val="11"/>
      <color rgb="FFFF0000"/>
      <name val="Calibri"/>
      <family val="2"/>
      <scheme val="minor"/>
    </font>
    <font>
      <b/>
      <sz val="11"/>
      <color theme="1"/>
      <name val="Calibri"/>
      <family val="2"/>
      <scheme val="minor"/>
    </font>
    <font>
      <sz val="11"/>
      <name val="Calibri"/>
      <family val="2"/>
      <scheme val="minor"/>
    </font>
    <font>
      <b/>
      <sz val="18"/>
      <color theme="1"/>
      <name val="Calibri"/>
      <family val="2"/>
      <scheme val="minor"/>
    </font>
    <font>
      <b/>
      <sz val="12"/>
      <color theme="1"/>
      <name val="Calibri"/>
      <family val="2"/>
      <scheme val="minor"/>
    </font>
    <font>
      <b/>
      <i/>
      <sz val="10"/>
      <color theme="1"/>
      <name val="Calibri"/>
      <family val="2"/>
      <scheme val="minor"/>
    </font>
    <font>
      <sz val="10"/>
      <color theme="1"/>
      <name val="Calibri"/>
      <family val="2"/>
      <scheme val="minor"/>
    </font>
    <font>
      <sz val="10"/>
      <color rgb="FFFF0000"/>
      <name val="Calibri"/>
      <family val="2"/>
      <scheme val="minor"/>
    </font>
    <font>
      <sz val="9"/>
      <name val="Calibri"/>
      <family val="2"/>
      <scheme val="minor"/>
    </font>
    <font>
      <i/>
      <sz val="10"/>
      <name val="Calibri"/>
      <family val="2"/>
      <scheme val="minor"/>
    </font>
    <font>
      <sz val="10"/>
      <name val="Calibri"/>
      <family val="2"/>
      <scheme val="minor"/>
    </font>
    <font>
      <sz val="10"/>
      <color theme="0"/>
      <name val="Calibri"/>
      <family val="2"/>
      <scheme val="minor"/>
    </font>
    <font>
      <sz val="9"/>
      <color indexed="81"/>
      <name val="Tahoma"/>
      <family val="2"/>
    </font>
    <font>
      <b/>
      <sz val="9"/>
      <color indexed="81"/>
      <name val="Tahoma"/>
      <family val="2"/>
    </font>
    <font>
      <b/>
      <sz val="9"/>
      <name val="Calibri"/>
      <family val="2"/>
      <scheme val="minor"/>
    </font>
    <font>
      <b/>
      <sz val="16"/>
      <color rgb="FFFF0000"/>
      <name val="Calibri"/>
      <family val="2"/>
      <scheme val="minor"/>
    </font>
    <font>
      <b/>
      <sz val="22"/>
      <color rgb="FFFF0000"/>
      <name val="Calibri"/>
      <family val="2"/>
      <scheme val="minor"/>
    </font>
    <font>
      <sz val="9"/>
      <color theme="1"/>
      <name val="Calibri"/>
      <family val="2"/>
      <scheme val="minor"/>
    </font>
    <font>
      <b/>
      <sz val="11"/>
      <color rgb="FF00B0F0"/>
      <name val="Calibri"/>
      <family val="2"/>
      <scheme val="minor"/>
    </font>
    <font>
      <b/>
      <sz val="9.9"/>
      <name val="Helvetica"/>
      <family val="2"/>
    </font>
    <font>
      <sz val="9.9"/>
      <name val="Helvetica"/>
      <family val="2"/>
    </font>
    <font>
      <sz val="10"/>
      <name val="Helvetica"/>
      <family val="2"/>
    </font>
    <font>
      <i/>
      <sz val="11"/>
      <color theme="1"/>
      <name val="Calibri"/>
      <family val="2"/>
      <scheme val="minor"/>
    </font>
    <font>
      <u/>
      <sz val="11"/>
      <color theme="10"/>
      <name val="Calibri"/>
      <family val="2"/>
    </font>
    <font>
      <i/>
      <sz val="9"/>
      <color theme="1"/>
      <name val="Calibri"/>
      <family val="2"/>
      <scheme val="minor"/>
    </font>
    <font>
      <i/>
      <u/>
      <sz val="9"/>
      <color theme="10"/>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cellStyleXfs>
  <cellXfs count="68">
    <xf numFmtId="0" fontId="0" fillId="0" borderId="0" xfId="0"/>
    <xf numFmtId="0" fontId="3" fillId="0" borderId="0" xfId="0" applyFont="1" applyProtection="1">
      <protection hidden="1"/>
    </xf>
    <xf numFmtId="0" fontId="0" fillId="0" borderId="0" xfId="0" applyProtection="1">
      <protection hidden="1"/>
    </xf>
    <xf numFmtId="0" fontId="7" fillId="0" borderId="0" xfId="0" applyFont="1" applyAlignment="1" applyProtection="1">
      <alignment vertical="center"/>
      <protection hidden="1"/>
    </xf>
    <xf numFmtId="0" fontId="6" fillId="0" borderId="0" xfId="0" applyFont="1" applyProtection="1">
      <protection hidden="1"/>
    </xf>
    <xf numFmtId="0" fontId="0" fillId="0" borderId="0" xfId="0" applyAlignment="1" applyProtection="1">
      <alignment horizontal="right"/>
      <protection hidden="1"/>
    </xf>
    <xf numFmtId="0" fontId="2" fillId="0" borderId="0" xfId="0" applyFont="1" applyBorder="1" applyAlignment="1" applyProtection="1">
      <alignment horizontal="right"/>
      <protection hidden="1"/>
    </xf>
    <xf numFmtId="0" fontId="6" fillId="0" borderId="0" xfId="0" applyFont="1" applyBorder="1" applyProtection="1">
      <protection hidden="1"/>
    </xf>
    <xf numFmtId="0" fontId="8" fillId="0" borderId="0" xfId="0" applyFont="1" applyAlignment="1" applyProtection="1">
      <alignment vertical="center"/>
      <protection hidden="1"/>
    </xf>
    <xf numFmtId="0" fontId="5" fillId="0" borderId="0" xfId="0" applyFont="1" applyAlignment="1" applyProtection="1">
      <alignment horizontal="right"/>
      <protection hidden="1"/>
    </xf>
    <xf numFmtId="0" fontId="0" fillId="0" borderId="0" xfId="0" applyBorder="1" applyProtection="1">
      <protection hidden="1"/>
    </xf>
    <xf numFmtId="0" fontId="9" fillId="0" borderId="1" xfId="0" applyFont="1" applyBorder="1" applyAlignment="1" applyProtection="1">
      <alignment horizontal="center" vertical="center"/>
      <protection hidden="1"/>
    </xf>
    <xf numFmtId="0" fontId="11" fillId="0" borderId="0" xfId="0" applyFont="1" applyProtection="1">
      <protection hidden="1"/>
    </xf>
    <xf numFmtId="0" fontId="12" fillId="0" borderId="0" xfId="0" applyFont="1" applyProtection="1">
      <protection hidden="1"/>
    </xf>
    <xf numFmtId="0" fontId="13"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5" fontId="0" fillId="0" borderId="1" xfId="1" applyNumberFormat="1" applyFont="1" applyBorder="1" applyAlignment="1" applyProtection="1">
      <alignment horizontal="center" vertical="center"/>
      <protection hidden="1"/>
    </xf>
    <xf numFmtId="165" fontId="2" fillId="0" borderId="0" xfId="0" applyNumberFormat="1" applyFont="1" applyBorder="1" applyAlignment="1" applyProtection="1">
      <alignment horizontal="center" vertical="center"/>
      <protection hidden="1"/>
    </xf>
    <xf numFmtId="165" fontId="4" fillId="0" borderId="1" xfId="0" applyNumberFormat="1" applyFont="1" applyBorder="1" applyAlignment="1" applyProtection="1">
      <alignment horizontal="center" vertical="center"/>
      <protection hidden="1"/>
    </xf>
    <xf numFmtId="166" fontId="4" fillId="0" borderId="0" xfId="0" applyNumberFormat="1" applyFont="1" applyBorder="1" applyAlignment="1" applyProtection="1">
      <alignment horizontal="center" vertical="center"/>
      <protection hidden="1"/>
    </xf>
    <xf numFmtId="165" fontId="5" fillId="0" borderId="0" xfId="1" applyNumberFormat="1" applyFont="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5" fillId="0" borderId="0" xfId="0" applyFont="1" applyBorder="1" applyAlignment="1" applyProtection="1">
      <alignment horizontal="right"/>
      <protection hidden="1"/>
    </xf>
    <xf numFmtId="0" fontId="14" fillId="0" borderId="0" xfId="0" applyFont="1" applyProtection="1">
      <protection hidden="1"/>
    </xf>
    <xf numFmtId="0" fontId="2" fillId="0" borderId="0" xfId="0" applyFont="1" applyProtection="1">
      <protection hidden="1"/>
    </xf>
    <xf numFmtId="164" fontId="0" fillId="0" borderId="1" xfId="0" applyNumberFormat="1" applyFill="1" applyBorder="1" applyAlignment="1" applyProtection="1">
      <alignment horizontal="center" vertical="center"/>
      <protection locked="0"/>
    </xf>
    <xf numFmtId="0" fontId="6" fillId="0" borderId="0" xfId="0" applyFont="1" applyBorder="1" applyAlignment="1" applyProtection="1">
      <alignment horizontal="center" vertical="center"/>
      <protection hidden="1"/>
    </xf>
    <xf numFmtId="165" fontId="6" fillId="0" borderId="0" xfId="0" applyNumberFormat="1" applyFont="1" applyBorder="1" applyAlignment="1" applyProtection="1">
      <alignment horizontal="center" vertical="center"/>
      <protection hidden="1"/>
    </xf>
    <xf numFmtId="0" fontId="12" fillId="0" borderId="0" xfId="0" applyFont="1" applyBorder="1" applyAlignment="1" applyProtection="1">
      <alignment horizontal="right"/>
      <protection hidden="1"/>
    </xf>
    <xf numFmtId="165" fontId="6" fillId="0" borderId="0" xfId="0" applyNumberFormat="1" applyFont="1" applyBorder="1" applyProtection="1">
      <protection hidden="1"/>
    </xf>
    <xf numFmtId="167" fontId="6" fillId="0" borderId="0" xfId="0" applyNumberFormat="1" applyFont="1" applyBorder="1" applyProtection="1">
      <protection hidden="1"/>
    </xf>
    <xf numFmtId="0" fontId="18" fillId="0" borderId="0" xfId="0" applyFont="1" applyBorder="1" applyAlignment="1" applyProtection="1">
      <alignment horizontal="right"/>
      <protection hidden="1"/>
    </xf>
    <xf numFmtId="0" fontId="6" fillId="0" borderId="0" xfId="0" applyFont="1" applyBorder="1" applyAlignment="1" applyProtection="1">
      <alignment horizontal="right"/>
      <protection hidden="1"/>
    </xf>
    <xf numFmtId="0" fontId="14" fillId="0" borderId="0" xfId="0" applyFont="1" applyBorder="1" applyAlignment="1" applyProtection="1">
      <alignment vertical="center"/>
      <protection hidden="1"/>
    </xf>
    <xf numFmtId="167" fontId="0" fillId="0" borderId="1" xfId="1" applyNumberFormat="1"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167" fontId="0" fillId="0" borderId="1" xfId="0" applyNumberFormat="1" applyFill="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9" fillId="0" borderId="1" xfId="0" applyFont="1" applyBorder="1" applyAlignment="1" applyProtection="1">
      <alignment horizontal="left" vertical="center"/>
      <protection hidden="1"/>
    </xf>
    <xf numFmtId="0" fontId="0" fillId="0" borderId="1" xfId="0" applyFill="1" applyBorder="1" applyAlignment="1" applyProtection="1">
      <alignment horizontal="left" vertical="center"/>
      <protection locked="0"/>
    </xf>
    <xf numFmtId="0" fontId="19" fillId="0" borderId="0" xfId="0" applyFont="1" applyProtection="1">
      <protection hidden="1"/>
    </xf>
    <xf numFmtId="0" fontId="20" fillId="0" borderId="0" xfId="0" applyFont="1" applyProtection="1">
      <protection hidden="1"/>
    </xf>
    <xf numFmtId="22" fontId="21" fillId="0" borderId="3" xfId="0" applyNumberFormat="1" applyFont="1" applyFill="1" applyBorder="1" applyAlignment="1" applyProtection="1">
      <alignment horizontal="center" vertical="center"/>
      <protection locked="0" hidden="1"/>
    </xf>
    <xf numFmtId="1" fontId="6" fillId="0" borderId="0" xfId="0" applyNumberFormat="1" applyFont="1" applyBorder="1" applyAlignment="1" applyProtection="1">
      <alignment horizontal="center" vertical="center"/>
      <protection hidden="1"/>
    </xf>
    <xf numFmtId="165" fontId="6" fillId="0" borderId="0" xfId="0" applyNumberFormat="1" applyFont="1" applyAlignment="1" applyProtection="1">
      <alignment horizontal="center" vertical="center"/>
      <protection hidden="1"/>
    </xf>
    <xf numFmtId="0" fontId="0" fillId="0" borderId="0" xfId="0" applyAlignment="1">
      <alignment vertical="center"/>
    </xf>
    <xf numFmtId="0" fontId="0" fillId="0" borderId="0" xfId="0" applyAlignment="1">
      <alignment horizontal="center" vertical="center"/>
    </xf>
    <xf numFmtId="0" fontId="23" fillId="0" borderId="1" xfId="0" applyFont="1" applyFill="1" applyBorder="1" applyAlignment="1">
      <alignment horizontal="center" vertical="center" wrapText="1"/>
    </xf>
    <xf numFmtId="16" fontId="24" fillId="0" borderId="1" xfId="0" quotePrefix="1"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 fontId="24" fillId="0" borderId="1" xfId="0" quotePrefix="1" applyNumberFormat="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0" xfId="0" applyFont="1" applyBorder="1" applyAlignment="1" applyProtection="1">
      <alignment horizontal="right" vertical="center"/>
      <protection hidden="1"/>
    </xf>
    <xf numFmtId="0" fontId="28" fillId="0" borderId="0" xfId="0" applyFont="1" applyProtection="1">
      <protection hidden="1"/>
    </xf>
    <xf numFmtId="0" fontId="29" fillId="0" borderId="0" xfId="2" applyFont="1" applyAlignment="1" applyProtection="1">
      <protection hidden="1"/>
    </xf>
    <xf numFmtId="0" fontId="7" fillId="0" borderId="0" xfId="0" applyFont="1" applyAlignment="1" applyProtection="1">
      <alignment horizontal="center" vertical="center"/>
      <protection hidden="1"/>
    </xf>
    <xf numFmtId="0" fontId="0" fillId="0" borderId="0" xfId="0" applyAlignment="1">
      <alignment horizontal="left" vertical="center" wrapText="1"/>
    </xf>
    <xf numFmtId="0" fontId="7" fillId="0" borderId="0" xfId="0" applyFont="1" applyAlignment="1" applyProtection="1">
      <alignment horizontal="center"/>
      <protection hidden="1"/>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cellXfs>
  <cellStyles count="3">
    <cellStyle name="Collegamento ipertestuale" xfId="2" builtinId="8"/>
    <cellStyle name="Normale" xfId="0" builtinId="0"/>
    <cellStyle name="Percentuale" xfId="1" builtinId="5"/>
  </cellStyles>
  <dxfs count="1">
    <dxf>
      <font>
        <b/>
        <i val="0"/>
        <color theme="0"/>
      </font>
      <fill>
        <patternFill>
          <bgColor rgb="FF0070C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mplifichiamolascuola.org/" TargetMode="External"/><Relationship Id="rId1" Type="http://schemas.openxmlformats.org/officeDocument/2006/relationships/hyperlink" Target="http://www.mommsen.edu.i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rgb="FF00B0F0"/>
  </sheetPr>
  <dimension ref="A1:I9"/>
  <sheetViews>
    <sheetView showGridLines="0" tabSelected="1" topLeftCell="A6" workbookViewId="0">
      <selection sqref="A1:D1"/>
    </sheetView>
  </sheetViews>
  <sheetFormatPr defaultRowHeight="14.5"/>
  <cols>
    <col min="1" max="4" width="25.7265625" customWidth="1"/>
  </cols>
  <sheetData>
    <row r="1" spans="1:9" ht="23.5">
      <c r="A1" s="63" t="s">
        <v>16</v>
      </c>
      <c r="B1" s="63"/>
      <c r="C1" s="63"/>
      <c r="D1" s="63"/>
      <c r="E1" s="3"/>
      <c r="F1" s="3"/>
      <c r="G1" s="3"/>
      <c r="H1" s="3"/>
      <c r="I1" s="3"/>
    </row>
    <row r="2" spans="1:9" ht="23.25" customHeight="1">
      <c r="A2" s="3"/>
      <c r="B2" s="3"/>
      <c r="C2" s="3"/>
      <c r="D2" s="3"/>
      <c r="E2" s="3"/>
      <c r="F2" s="3"/>
      <c r="G2" s="3"/>
      <c r="H2" s="3"/>
      <c r="I2" s="3"/>
    </row>
    <row r="3" spans="1:9" ht="172.5" customHeight="1">
      <c r="A3" s="64" t="s">
        <v>45</v>
      </c>
      <c r="B3" s="64"/>
      <c r="C3" s="64"/>
      <c r="D3" s="64"/>
    </row>
    <row r="5" spans="1:9" s="53" customFormat="1" ht="40" customHeight="1">
      <c r="A5" s="54" t="s">
        <v>31</v>
      </c>
      <c r="B5" s="54" t="s">
        <v>39</v>
      </c>
      <c r="C5" s="54" t="s">
        <v>38</v>
      </c>
      <c r="D5" s="54" t="s">
        <v>34</v>
      </c>
    </row>
    <row r="6" spans="1:9" s="52" customFormat="1" ht="40" customHeight="1">
      <c r="A6" s="55" t="s">
        <v>29</v>
      </c>
      <c r="B6" s="56" t="s">
        <v>27</v>
      </c>
      <c r="C6" s="56" t="s">
        <v>27</v>
      </c>
      <c r="D6" s="59" t="s">
        <v>35</v>
      </c>
    </row>
    <row r="7" spans="1:9" s="52" customFormat="1" ht="40" customHeight="1">
      <c r="A7" s="55" t="s">
        <v>30</v>
      </c>
      <c r="B7" s="56" t="s">
        <v>28</v>
      </c>
      <c r="C7" s="56" t="s">
        <v>40</v>
      </c>
      <c r="D7" s="59" t="s">
        <v>44</v>
      </c>
    </row>
    <row r="8" spans="1:9" s="52" customFormat="1" ht="40" customHeight="1">
      <c r="A8" s="57" t="s">
        <v>32</v>
      </c>
      <c r="B8" s="56" t="s">
        <v>28</v>
      </c>
      <c r="C8" s="56" t="s">
        <v>28</v>
      </c>
      <c r="D8" s="59" t="s">
        <v>37</v>
      </c>
    </row>
    <row r="9" spans="1:9" s="52" customFormat="1" ht="40" customHeight="1">
      <c r="A9" s="58" t="s">
        <v>33</v>
      </c>
      <c r="B9" s="56" t="s">
        <v>28</v>
      </c>
      <c r="C9" s="56" t="s">
        <v>28</v>
      </c>
      <c r="D9" s="59" t="s">
        <v>36</v>
      </c>
    </row>
  </sheetData>
  <sheetProtection password="E768" sheet="1" objects="1" scenarios="1"/>
  <mergeCells count="2">
    <mergeCell ref="A1:D1"/>
    <mergeCell ref="A3:D3"/>
  </mergeCells>
  <printOptions horizontalCentered="1"/>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codeName="Foglio3">
    <tabColor rgb="FF00B050"/>
  </sheetPr>
  <dimension ref="A1:AF119"/>
  <sheetViews>
    <sheetView showGridLines="0" zoomScaleNormal="100" workbookViewId="0">
      <selection sqref="A1:G1"/>
    </sheetView>
  </sheetViews>
  <sheetFormatPr defaultColWidth="9.1796875" defaultRowHeight="14.5"/>
  <cols>
    <col min="1" max="1" width="5.54296875" style="2" customWidth="1"/>
    <col min="2" max="2" width="29" style="2" customWidth="1"/>
    <col min="3" max="4" width="16.7265625" style="2" customWidth="1"/>
    <col min="5" max="5" width="16.7265625" style="2" hidden="1" customWidth="1"/>
    <col min="6" max="6" width="16.7265625" style="2" customWidth="1"/>
    <col min="7" max="7" width="16.7265625" style="2" hidden="1" customWidth="1"/>
    <col min="8" max="8" width="16.1796875" style="4" hidden="1" customWidth="1"/>
    <col min="9" max="18" width="9.1796875" style="4" hidden="1" customWidth="1"/>
    <col min="19" max="22" width="9.1796875" style="7" hidden="1" customWidth="1"/>
    <col min="23" max="23" width="11.26953125" style="7" hidden="1" customWidth="1"/>
    <col min="24" max="29" width="9.1796875" style="7" hidden="1" customWidth="1"/>
    <col min="30" max="30" width="9.1796875" style="26" hidden="1" customWidth="1"/>
    <col min="31" max="31" width="9.1796875" style="2" customWidth="1"/>
    <col min="32" max="16384" width="9.1796875" style="2"/>
  </cols>
  <sheetData>
    <row r="1" spans="1:32" ht="29.25" customHeight="1">
      <c r="A1" s="65" t="s">
        <v>16</v>
      </c>
      <c r="B1" s="65"/>
      <c r="C1" s="65"/>
      <c r="D1" s="65"/>
      <c r="E1" s="65"/>
      <c r="F1" s="65"/>
      <c r="G1" s="65"/>
      <c r="U1" s="28"/>
      <c r="V1" s="28"/>
      <c r="W1" s="28"/>
      <c r="X1" s="28"/>
      <c r="AF1" s="61" t="s">
        <v>26</v>
      </c>
    </row>
    <row r="2" spans="1:32" ht="15.75" customHeight="1">
      <c r="B2" s="3"/>
      <c r="P2" s="51">
        <f ca="1">IF($C$9="","",C11-TRUNC(C11))</f>
        <v>0.5</v>
      </c>
      <c r="Q2" s="37" t="str">
        <f ca="1">MID($P2,3,1)</f>
        <v>5</v>
      </c>
      <c r="R2" s="4" t="str">
        <f ca="1">MID($P2,4,1)</f>
        <v/>
      </c>
      <c r="U2" s="29"/>
      <c r="V2" s="50" t="str">
        <f ca="1">IF(Q2="",0,Q2)</f>
        <v>5</v>
      </c>
      <c r="W2" s="50">
        <f ca="1">IF(R2="",0,R2)</f>
        <v>0</v>
      </c>
      <c r="X2" s="28"/>
      <c r="AF2" s="61" t="s">
        <v>41</v>
      </c>
    </row>
    <row r="3" spans="1:32" ht="15.5">
      <c r="B3" s="23" t="s">
        <v>7</v>
      </c>
      <c r="C3" s="66"/>
      <c r="D3" s="66"/>
      <c r="E3" s="66"/>
      <c r="F3" s="66"/>
      <c r="G3" s="66"/>
      <c r="AF3" s="62" t="s">
        <v>42</v>
      </c>
    </row>
    <row r="4" spans="1:32" ht="15.5">
      <c r="B4" s="23" t="s">
        <v>8</v>
      </c>
      <c r="C4" s="67"/>
      <c r="D4" s="67"/>
      <c r="E4" s="67"/>
      <c r="F4" s="67"/>
      <c r="G4" s="67"/>
      <c r="V4" s="30" t="s">
        <v>4</v>
      </c>
      <c r="W4" s="31">
        <f ca="1">IF($C$9="","",C14-(C13*V2*W2/100))</f>
        <v>0.4</v>
      </c>
      <c r="X4" s="7" t="s">
        <v>11</v>
      </c>
      <c r="AF4" s="62" t="s">
        <v>43</v>
      </c>
    </row>
    <row r="5" spans="1:32" ht="15.5">
      <c r="B5" s="23" t="s">
        <v>9</v>
      </c>
      <c r="C5" s="49">
        <f ca="1">IF($C$9="","",NOW())</f>
        <v>44565.469738078704</v>
      </c>
      <c r="D5" s="10"/>
      <c r="E5" s="7"/>
      <c r="F5" s="7"/>
      <c r="G5" s="7"/>
      <c r="V5" s="30" t="s">
        <v>5</v>
      </c>
      <c r="W5" s="31">
        <f ca="1">IF($C$9="","",C12+C13)</f>
        <v>0.4</v>
      </c>
      <c r="X5" s="7" t="s">
        <v>12</v>
      </c>
    </row>
    <row r="6" spans="1:32" ht="15.5">
      <c r="B6" s="8"/>
      <c r="C6" s="8"/>
      <c r="D6" s="10"/>
      <c r="F6" s="7"/>
      <c r="G6" s="7"/>
      <c r="V6" s="30" t="s">
        <v>6</v>
      </c>
      <c r="W6" s="32">
        <f ca="1">IF($C$9="","",C12+(C12*0.2))</f>
        <v>0.36</v>
      </c>
      <c r="X6" s="7" t="s">
        <v>12</v>
      </c>
    </row>
    <row r="7" spans="1:32">
      <c r="D7" s="4"/>
      <c r="F7" s="7"/>
      <c r="G7" s="7"/>
      <c r="V7" s="33" t="s">
        <v>23</v>
      </c>
      <c r="W7" s="32">
        <f ca="1">MAX(Offerta_vincente)</f>
        <v>0.3</v>
      </c>
    </row>
    <row r="8" spans="1:32">
      <c r="A8" s="1"/>
      <c r="B8" s="9" t="s">
        <v>17</v>
      </c>
      <c r="C8" s="17">
        <f>IF($C$9="","",COUNTA(Importo_offerto))</f>
        <v>7</v>
      </c>
      <c r="D8" s="4"/>
      <c r="F8" s="7"/>
      <c r="G8" s="7"/>
    </row>
    <row r="9" spans="1:32">
      <c r="B9" s="5" t="s">
        <v>18</v>
      </c>
      <c r="C9" s="27">
        <v>1000</v>
      </c>
      <c r="D9" s="4"/>
      <c r="F9" s="7"/>
      <c r="G9" s="7"/>
    </row>
    <row r="10" spans="1:32">
      <c r="B10" s="5" t="s">
        <v>46</v>
      </c>
      <c r="C10" s="17">
        <f>IF($C$9="","",CEILING(C8*0.1,1))</f>
        <v>1</v>
      </c>
      <c r="D10" s="4"/>
      <c r="F10" s="7"/>
      <c r="G10" s="7"/>
    </row>
    <row r="11" spans="1:32">
      <c r="B11" s="5" t="s">
        <v>19</v>
      </c>
      <c r="C11" s="18">
        <f ca="1">IF($C$9="","",SUM(Media_ribassi_corretta))</f>
        <v>1.5</v>
      </c>
      <c r="D11" s="4"/>
      <c r="F11" s="7"/>
      <c r="G11" s="7"/>
      <c r="V11" s="34" t="s">
        <v>24</v>
      </c>
      <c r="W11" s="7">
        <f>20+C10</f>
        <v>21</v>
      </c>
      <c r="X11" s="7">
        <f ca="1">INDIRECT("D"&amp;W11)</f>
        <v>0</v>
      </c>
    </row>
    <row r="12" spans="1:32">
      <c r="B12" s="5" t="s">
        <v>20</v>
      </c>
      <c r="C12" s="18">
        <f ca="1">IF(OR($C$9="",COUNTA(Importo_offerto)&lt;5),"",AVERAGE(Media_ribassi_corretta))</f>
        <v>0.3</v>
      </c>
      <c r="D12" s="4"/>
      <c r="E12" s="12"/>
      <c r="F12" s="7"/>
      <c r="G12" s="7"/>
      <c r="V12" s="34" t="s">
        <v>25</v>
      </c>
      <c r="W12" s="7">
        <f>21+C8-C10</f>
        <v>27</v>
      </c>
      <c r="X12" s="7">
        <f ca="1">INDIRECT("D"&amp;W12)</f>
        <v>0.6</v>
      </c>
    </row>
    <row r="13" spans="1:32">
      <c r="B13" s="5" t="s">
        <v>21</v>
      </c>
      <c r="C13" s="18">
        <f ca="1">IF(OR($C$9="",COUNTA(Importo_offerto)&lt;5),"",AVERAGE(Scarto_medio_ribassi))</f>
        <v>0.10000000000000002</v>
      </c>
      <c r="D13" s="4"/>
      <c r="E13" s="12"/>
      <c r="F13" s="7"/>
      <c r="G13" s="7"/>
    </row>
    <row r="14" spans="1:32">
      <c r="B14" s="6" t="s">
        <v>3</v>
      </c>
      <c r="C14" s="19">
        <f ca="1">SUM(C12:C13)</f>
        <v>0.4</v>
      </c>
      <c r="D14" s="7"/>
      <c r="G14" s="7"/>
    </row>
    <row r="15" spans="1:32">
      <c r="B15" s="5" t="s">
        <v>22</v>
      </c>
      <c r="C15" s="20">
        <f ca="1">IF(OR($C$9="",COUNTA(Importo_offerto)&lt;5),"",IF(C8&gt;=15,W4,IF(AND(C8&lt;15,C17&gt;0.15),W5,W6)))</f>
        <v>0.4</v>
      </c>
      <c r="D15" s="14" t="str">
        <f ca="1">IF(OR($C$9="",COUNTA(Importo_offerto)&lt;5),"",IF(C8&gt;=15,V4,IF(AND(C8&lt;15,C17&gt;0.15),V5,V6)))</f>
        <v xml:space="preserve"> Ditte &lt; 15 con R &gt; 0,15</v>
      </c>
      <c r="E15" s="4"/>
      <c r="F15" s="4"/>
      <c r="G15" s="13"/>
    </row>
    <row r="16" spans="1:32">
      <c r="B16" s="5"/>
      <c r="C16" s="21"/>
      <c r="D16" s="14" t="str">
        <f ca="1">IF(OR($C$9="",COUNTA(Importo_offerto)&lt;5),"",IF(C8&gt;=15,X4,IF(AND(C8&lt;15,C17&gt;0.15),X5,X6)))</f>
        <v xml:space="preserve"> Art.97, c.2-bis, DLgs 50/2016 e ss.mm.ii.</v>
      </c>
      <c r="E16" s="4"/>
      <c r="F16" s="4"/>
      <c r="G16" s="4"/>
      <c r="L16" s="25"/>
    </row>
    <row r="17" spans="1:30">
      <c r="B17" s="24" t="str">
        <f>IF(OR($C$9="",COUNTA(Importo_offerto)&lt;5),"",IF(C8&lt;15,"Coefficiente R ",""))</f>
        <v xml:space="preserve">Coefficiente R </v>
      </c>
      <c r="C17" s="22">
        <f ca="1">IF(OR($C$9="",COUNTA(Importo_offerto)&lt;5),"",IF(C8&lt;15,C13/C12,""))</f>
        <v>0.33333333333333343</v>
      </c>
      <c r="D17" s="4"/>
      <c r="E17" s="4"/>
      <c r="F17" s="4"/>
      <c r="G17" s="4"/>
      <c r="L17" s="25"/>
    </row>
    <row r="18" spans="1:30" ht="28.5">
      <c r="A18" s="4"/>
      <c r="B18" s="4"/>
      <c r="C18" s="48" t="str">
        <f>IF(COUNTA(Importo_offerto)&lt;5,"Inserisci almeno 5 offerte!","")</f>
        <v/>
      </c>
      <c r="D18" s="47"/>
      <c r="E18" s="4"/>
      <c r="F18" s="4"/>
      <c r="G18" s="4"/>
      <c r="L18" s="25"/>
    </row>
    <row r="19" spans="1:30">
      <c r="B19" s="4"/>
      <c r="L19" s="25"/>
    </row>
    <row r="20" spans="1:30" s="41" customFormat="1" ht="56.25" customHeight="1">
      <c r="A20" s="11" t="s">
        <v>10</v>
      </c>
      <c r="B20" s="45" t="s">
        <v>0</v>
      </c>
      <c r="C20" s="15" t="s">
        <v>13</v>
      </c>
      <c r="D20" s="15" t="s">
        <v>14</v>
      </c>
      <c r="E20" s="16" t="s">
        <v>1</v>
      </c>
      <c r="F20" s="16" t="s">
        <v>1</v>
      </c>
      <c r="G20" s="16" t="s">
        <v>2</v>
      </c>
      <c r="H20" s="37"/>
      <c r="I20" s="37"/>
      <c r="J20" s="38"/>
      <c r="K20" s="38"/>
      <c r="L20" s="38"/>
      <c r="M20" s="38"/>
      <c r="N20" s="38"/>
      <c r="O20" s="38"/>
      <c r="P20" s="38"/>
      <c r="Q20" s="38"/>
      <c r="R20" s="38"/>
      <c r="S20" s="39"/>
      <c r="T20" s="39"/>
      <c r="U20" s="39"/>
      <c r="V20" s="39"/>
      <c r="W20" s="39"/>
      <c r="X20" s="39"/>
      <c r="Y20" s="39"/>
      <c r="Z20" s="39"/>
      <c r="AA20" s="39"/>
      <c r="AB20" s="39"/>
      <c r="AC20" s="39"/>
      <c r="AD20" s="40"/>
    </row>
    <row r="21" spans="1:30" s="44" customFormat="1">
      <c r="A21" s="17">
        <f>IF(C21="","",1)</f>
        <v>1</v>
      </c>
      <c r="B21" s="46"/>
      <c r="C21" s="27">
        <v>1000</v>
      </c>
      <c r="D21" s="42">
        <f t="shared" ref="D21:D52" si="0">IF(OR($C$9="",COUNTA(Importo_offerto)&lt;5),"",IF(C21="","",($C$9-C21)/$C$9))</f>
        <v>0</v>
      </c>
      <c r="E21" s="36" t="str">
        <f>IF($C$9="","",IF(AND(ROW(E21)-20&gt;$C$10,ROW(E21)-20&lt;=$C$8-$C$10),D21,""))</f>
        <v/>
      </c>
      <c r="F21" s="36" t="str">
        <f ca="1">IF($C$9="","",IF(OR(D21=$X$11,D21=$X$12),"",E21))</f>
        <v/>
      </c>
      <c r="G21" s="36" t="str">
        <f t="shared" ref="G21:G80" ca="1" si="1">IF($C$9="","",IF(OR(F21&lt;$C$12,F21=""),"",F21-$C$12))</f>
        <v/>
      </c>
      <c r="H21" s="37"/>
      <c r="I21" s="37"/>
      <c r="J21" s="37"/>
      <c r="K21" s="37"/>
      <c r="L21" s="37"/>
      <c r="M21" s="37"/>
      <c r="N21" s="37"/>
      <c r="O21" s="37"/>
      <c r="P21" s="37"/>
      <c r="Q21" s="37"/>
      <c r="R21" s="37"/>
      <c r="S21" s="28"/>
      <c r="T21" s="28"/>
      <c r="U21" s="28"/>
      <c r="V21" s="60" t="s">
        <v>15</v>
      </c>
      <c r="W21" s="28" t="str">
        <f ca="1">IF($C$9="","",IF(F21&lt;$C$15,F21,""))</f>
        <v/>
      </c>
      <c r="X21" s="39"/>
      <c r="Y21" s="28"/>
      <c r="Z21" s="28"/>
      <c r="AA21" s="28"/>
      <c r="AB21" s="28"/>
      <c r="AC21" s="28"/>
      <c r="AD21" s="43"/>
    </row>
    <row r="22" spans="1:30" s="44" customFormat="1">
      <c r="A22" s="17">
        <f>IF(C22="","",A21+1)</f>
        <v>2</v>
      </c>
      <c r="B22" s="46"/>
      <c r="C22" s="27">
        <v>900</v>
      </c>
      <c r="D22" s="42">
        <f t="shared" si="0"/>
        <v>0.1</v>
      </c>
      <c r="E22" s="36">
        <f t="shared" ref="E22:E80" si="2">IF($C$9="","",IF(AND(ROW(E22)-20&gt;$C$10,ROW(E22)-20&lt;=$C$8-$C$10),D22,""))</f>
        <v>0.1</v>
      </c>
      <c r="F22" s="36">
        <f t="shared" ref="F22:F80" ca="1" si="3">IF($C$9="","",IF(OR(D22=$X$11,D22=$X$12),"",E22))</f>
        <v>0.1</v>
      </c>
      <c r="G22" s="36" t="str">
        <f t="shared" ca="1" si="1"/>
        <v/>
      </c>
      <c r="H22" s="37"/>
      <c r="I22" s="37"/>
      <c r="J22" s="37"/>
      <c r="K22" s="37"/>
      <c r="L22" s="37"/>
      <c r="M22" s="37"/>
      <c r="N22" s="37"/>
      <c r="O22" s="37"/>
      <c r="P22" s="37"/>
      <c r="Q22" s="37"/>
      <c r="R22" s="37"/>
      <c r="S22" s="28"/>
      <c r="T22" s="28"/>
      <c r="U22" s="28"/>
      <c r="V22" s="28"/>
      <c r="W22" s="28">
        <f t="shared" ref="W22:W80" ca="1" si="4">IF($C$9="","",IF(F22&lt;$C$15,F22,""))</f>
        <v>0.1</v>
      </c>
      <c r="X22" s="39"/>
      <c r="Y22" s="28"/>
      <c r="Z22" s="28"/>
      <c r="AA22" s="28"/>
      <c r="AB22" s="28"/>
      <c r="AC22" s="28"/>
      <c r="AD22" s="43"/>
    </row>
    <row r="23" spans="1:30" s="44" customFormat="1">
      <c r="A23" s="17">
        <f t="shared" ref="A23:A79" si="5">IF(C23="","",A22+1)</f>
        <v>3</v>
      </c>
      <c r="B23" s="46"/>
      <c r="C23" s="27">
        <v>800</v>
      </c>
      <c r="D23" s="42">
        <f t="shared" si="0"/>
        <v>0.2</v>
      </c>
      <c r="E23" s="36">
        <f t="shared" si="2"/>
        <v>0.2</v>
      </c>
      <c r="F23" s="36">
        <f t="shared" ca="1" si="3"/>
        <v>0.2</v>
      </c>
      <c r="G23" s="36" t="str">
        <f t="shared" ca="1" si="1"/>
        <v/>
      </c>
      <c r="H23" s="37"/>
      <c r="I23" s="37"/>
      <c r="J23" s="37"/>
      <c r="K23" s="37"/>
      <c r="L23" s="37"/>
      <c r="M23" s="37"/>
      <c r="N23" s="37"/>
      <c r="O23" s="37"/>
      <c r="P23" s="37"/>
      <c r="Q23" s="37"/>
      <c r="R23" s="37"/>
      <c r="S23" s="28"/>
      <c r="T23" s="28"/>
      <c r="U23" s="28"/>
      <c r="V23" s="28"/>
      <c r="W23" s="28">
        <f t="shared" ca="1" si="4"/>
        <v>0.2</v>
      </c>
      <c r="X23" s="39"/>
      <c r="Y23" s="28"/>
      <c r="Z23" s="28"/>
      <c r="AA23" s="28"/>
      <c r="AB23" s="28"/>
      <c r="AC23" s="28"/>
      <c r="AD23" s="43"/>
    </row>
    <row r="24" spans="1:30" s="44" customFormat="1">
      <c r="A24" s="17">
        <f t="shared" si="5"/>
        <v>4</v>
      </c>
      <c r="B24" s="46"/>
      <c r="C24" s="27">
        <v>700</v>
      </c>
      <c r="D24" s="42">
        <f t="shared" si="0"/>
        <v>0.3</v>
      </c>
      <c r="E24" s="36">
        <f t="shared" si="2"/>
        <v>0.3</v>
      </c>
      <c r="F24" s="36">
        <f t="shared" ca="1" si="3"/>
        <v>0.3</v>
      </c>
      <c r="G24" s="36">
        <f t="shared" ca="1" si="1"/>
        <v>0</v>
      </c>
      <c r="H24" s="37"/>
      <c r="I24" s="37"/>
      <c r="J24" s="37"/>
      <c r="K24" s="37"/>
      <c r="L24" s="37"/>
      <c r="M24" s="37"/>
      <c r="N24" s="37"/>
      <c r="O24" s="37"/>
      <c r="P24" s="37"/>
      <c r="Q24" s="37"/>
      <c r="R24" s="37"/>
      <c r="S24" s="28"/>
      <c r="T24" s="28"/>
      <c r="U24" s="28"/>
      <c r="V24" s="28"/>
      <c r="W24" s="28">
        <f t="shared" ca="1" si="4"/>
        <v>0.3</v>
      </c>
      <c r="X24" s="39"/>
      <c r="Y24" s="28"/>
      <c r="Z24" s="28"/>
      <c r="AA24" s="28"/>
      <c r="AB24" s="28"/>
      <c r="AC24" s="28"/>
      <c r="AD24" s="43"/>
    </row>
    <row r="25" spans="1:30" s="44" customFormat="1">
      <c r="A25" s="17">
        <f t="shared" si="5"/>
        <v>5</v>
      </c>
      <c r="B25" s="46"/>
      <c r="C25" s="27">
        <v>600</v>
      </c>
      <c r="D25" s="42">
        <f t="shared" si="0"/>
        <v>0.4</v>
      </c>
      <c r="E25" s="36">
        <f t="shared" si="2"/>
        <v>0.4</v>
      </c>
      <c r="F25" s="36">
        <f t="shared" ca="1" si="3"/>
        <v>0.4</v>
      </c>
      <c r="G25" s="36">
        <f t="shared" ca="1" si="1"/>
        <v>0.10000000000000003</v>
      </c>
      <c r="H25" s="37"/>
      <c r="I25" s="37"/>
      <c r="J25" s="37"/>
      <c r="K25" s="37"/>
      <c r="L25" s="37"/>
      <c r="M25" s="37"/>
      <c r="N25" s="37"/>
      <c r="O25" s="37"/>
      <c r="P25" s="37"/>
      <c r="Q25" s="37"/>
      <c r="R25" s="37"/>
      <c r="S25" s="28"/>
      <c r="T25" s="28"/>
      <c r="U25" s="28"/>
      <c r="V25" s="28"/>
      <c r="W25" s="28" t="str">
        <f t="shared" ca="1" si="4"/>
        <v/>
      </c>
      <c r="X25" s="39"/>
      <c r="Y25" s="28"/>
      <c r="Z25" s="28"/>
      <c r="AA25" s="28"/>
      <c r="AB25" s="28"/>
      <c r="AC25" s="28"/>
      <c r="AD25" s="43"/>
    </row>
    <row r="26" spans="1:30" s="44" customFormat="1">
      <c r="A26" s="17">
        <f t="shared" si="5"/>
        <v>6</v>
      </c>
      <c r="B26" s="46"/>
      <c r="C26" s="27">
        <v>500</v>
      </c>
      <c r="D26" s="42">
        <f t="shared" si="0"/>
        <v>0.5</v>
      </c>
      <c r="E26" s="36">
        <f t="shared" si="2"/>
        <v>0.5</v>
      </c>
      <c r="F26" s="36">
        <f t="shared" ca="1" si="3"/>
        <v>0.5</v>
      </c>
      <c r="G26" s="36">
        <f t="shared" ca="1" si="1"/>
        <v>0.2</v>
      </c>
      <c r="H26" s="37"/>
      <c r="I26" s="37"/>
      <c r="J26" s="37"/>
      <c r="K26" s="37"/>
      <c r="L26" s="37"/>
      <c r="M26" s="37"/>
      <c r="N26" s="37"/>
      <c r="O26" s="37"/>
      <c r="P26" s="37"/>
      <c r="Q26" s="37"/>
      <c r="R26" s="37"/>
      <c r="S26" s="28"/>
      <c r="T26" s="28"/>
      <c r="U26" s="28"/>
      <c r="V26" s="28"/>
      <c r="W26" s="28" t="str">
        <f t="shared" ca="1" si="4"/>
        <v/>
      </c>
      <c r="X26" s="39"/>
      <c r="Y26" s="28"/>
      <c r="Z26" s="28"/>
      <c r="AA26" s="28"/>
      <c r="AB26" s="28"/>
      <c r="AC26" s="28"/>
      <c r="AD26" s="43"/>
    </row>
    <row r="27" spans="1:30" s="44" customFormat="1">
      <c r="A27" s="17">
        <f t="shared" si="5"/>
        <v>7</v>
      </c>
      <c r="B27" s="46"/>
      <c r="C27" s="27">
        <v>400</v>
      </c>
      <c r="D27" s="42">
        <f t="shared" si="0"/>
        <v>0.6</v>
      </c>
      <c r="E27" s="36" t="str">
        <f t="shared" si="2"/>
        <v/>
      </c>
      <c r="F27" s="36" t="str">
        <f t="shared" ca="1" si="3"/>
        <v/>
      </c>
      <c r="G27" s="36" t="str">
        <f t="shared" ca="1" si="1"/>
        <v/>
      </c>
      <c r="H27" s="37"/>
      <c r="I27" s="37"/>
      <c r="J27" s="37"/>
      <c r="K27" s="37"/>
      <c r="L27" s="37"/>
      <c r="M27" s="37"/>
      <c r="N27" s="37"/>
      <c r="O27" s="37"/>
      <c r="P27" s="37"/>
      <c r="Q27" s="37"/>
      <c r="R27" s="37"/>
      <c r="S27" s="28"/>
      <c r="T27" s="28"/>
      <c r="U27" s="28"/>
      <c r="V27" s="28"/>
      <c r="W27" s="28" t="str">
        <f t="shared" ca="1" si="4"/>
        <v/>
      </c>
      <c r="X27" s="39"/>
      <c r="Y27" s="28"/>
      <c r="Z27" s="28"/>
      <c r="AA27" s="28"/>
      <c r="AB27" s="28"/>
      <c r="AC27" s="28"/>
      <c r="AD27" s="43"/>
    </row>
    <row r="28" spans="1:30" s="44" customFormat="1">
      <c r="A28" s="17" t="str">
        <f t="shared" si="5"/>
        <v/>
      </c>
      <c r="B28" s="46"/>
      <c r="C28" s="27"/>
      <c r="D28" s="42" t="str">
        <f t="shared" si="0"/>
        <v/>
      </c>
      <c r="E28" s="36" t="str">
        <f t="shared" si="2"/>
        <v/>
      </c>
      <c r="F28" s="36" t="str">
        <f t="shared" ca="1" si="3"/>
        <v/>
      </c>
      <c r="G28" s="36" t="str">
        <f t="shared" ca="1" si="1"/>
        <v/>
      </c>
      <c r="H28" s="37"/>
      <c r="I28" s="37"/>
      <c r="J28" s="37"/>
      <c r="K28" s="37"/>
      <c r="L28" s="37"/>
      <c r="M28" s="37"/>
      <c r="N28" s="37"/>
      <c r="O28" s="37"/>
      <c r="P28" s="37"/>
      <c r="Q28" s="37"/>
      <c r="R28" s="37"/>
      <c r="S28" s="28"/>
      <c r="T28" s="28"/>
      <c r="U28" s="28"/>
      <c r="V28" s="28"/>
      <c r="W28" s="28" t="str">
        <f t="shared" ca="1" si="4"/>
        <v/>
      </c>
      <c r="X28" s="39"/>
      <c r="Y28" s="28"/>
      <c r="Z28" s="28"/>
      <c r="AA28" s="28"/>
      <c r="AB28" s="28"/>
      <c r="AC28" s="28"/>
      <c r="AD28" s="43"/>
    </row>
    <row r="29" spans="1:30" s="44" customFormat="1">
      <c r="A29" s="17" t="str">
        <f t="shared" si="5"/>
        <v/>
      </c>
      <c r="B29" s="46"/>
      <c r="C29" s="27"/>
      <c r="D29" s="42" t="str">
        <f t="shared" si="0"/>
        <v/>
      </c>
      <c r="E29" s="36" t="str">
        <f t="shared" si="2"/>
        <v/>
      </c>
      <c r="F29" s="36" t="str">
        <f t="shared" ca="1" si="3"/>
        <v/>
      </c>
      <c r="G29" s="36" t="str">
        <f t="shared" ca="1" si="1"/>
        <v/>
      </c>
      <c r="H29" s="37"/>
      <c r="I29" s="37"/>
      <c r="J29" s="37"/>
      <c r="K29" s="37"/>
      <c r="L29" s="37"/>
      <c r="M29" s="37"/>
      <c r="N29" s="37"/>
      <c r="O29" s="37"/>
      <c r="P29" s="37"/>
      <c r="Q29" s="37"/>
      <c r="R29" s="37"/>
      <c r="S29" s="28"/>
      <c r="T29" s="28"/>
      <c r="U29" s="28"/>
      <c r="V29" s="28"/>
      <c r="W29" s="28" t="str">
        <f t="shared" ca="1" si="4"/>
        <v/>
      </c>
      <c r="X29" s="39"/>
      <c r="Y29" s="28"/>
      <c r="Z29" s="28"/>
      <c r="AA29" s="28"/>
      <c r="AB29" s="28"/>
      <c r="AC29" s="28"/>
      <c r="AD29" s="43"/>
    </row>
    <row r="30" spans="1:30" s="44" customFormat="1">
      <c r="A30" s="17" t="str">
        <f t="shared" si="5"/>
        <v/>
      </c>
      <c r="B30" s="46"/>
      <c r="C30" s="27"/>
      <c r="D30" s="42" t="str">
        <f t="shared" si="0"/>
        <v/>
      </c>
      <c r="E30" s="36" t="str">
        <f t="shared" si="2"/>
        <v/>
      </c>
      <c r="F30" s="36" t="str">
        <f t="shared" ca="1" si="3"/>
        <v/>
      </c>
      <c r="G30" s="36" t="str">
        <f t="shared" ca="1" si="1"/>
        <v/>
      </c>
      <c r="H30" s="37"/>
      <c r="I30" s="37"/>
      <c r="J30" s="37"/>
      <c r="K30" s="37"/>
      <c r="L30" s="37"/>
      <c r="M30" s="37"/>
      <c r="N30" s="37"/>
      <c r="O30" s="37"/>
      <c r="P30" s="37"/>
      <c r="Q30" s="37"/>
      <c r="R30" s="37"/>
      <c r="S30" s="28"/>
      <c r="T30" s="28"/>
      <c r="U30" s="28"/>
      <c r="V30" s="28"/>
      <c r="W30" s="28" t="str">
        <f t="shared" ca="1" si="4"/>
        <v/>
      </c>
      <c r="X30" s="39"/>
      <c r="Y30" s="28"/>
      <c r="Z30" s="28"/>
      <c r="AA30" s="28"/>
      <c r="AB30" s="28"/>
      <c r="AC30" s="28"/>
      <c r="AD30" s="43"/>
    </row>
    <row r="31" spans="1:30" s="44" customFormat="1">
      <c r="A31" s="17" t="str">
        <f t="shared" si="5"/>
        <v/>
      </c>
      <c r="B31" s="46"/>
      <c r="C31" s="27"/>
      <c r="D31" s="42" t="str">
        <f t="shared" si="0"/>
        <v/>
      </c>
      <c r="E31" s="36" t="str">
        <f t="shared" si="2"/>
        <v/>
      </c>
      <c r="F31" s="36" t="str">
        <f t="shared" ca="1" si="3"/>
        <v/>
      </c>
      <c r="G31" s="36" t="str">
        <f t="shared" ca="1" si="1"/>
        <v/>
      </c>
      <c r="H31" s="37"/>
      <c r="I31" s="37"/>
      <c r="J31" s="37"/>
      <c r="K31" s="37"/>
      <c r="L31" s="37"/>
      <c r="M31" s="37"/>
      <c r="N31" s="37"/>
      <c r="O31" s="37"/>
      <c r="P31" s="37"/>
      <c r="Q31" s="37"/>
      <c r="R31" s="37"/>
      <c r="S31" s="28"/>
      <c r="T31" s="28"/>
      <c r="U31" s="28"/>
      <c r="V31" s="28"/>
      <c r="W31" s="28" t="str">
        <f t="shared" ca="1" si="4"/>
        <v/>
      </c>
      <c r="X31" s="39"/>
      <c r="Y31" s="28"/>
      <c r="Z31" s="28"/>
      <c r="AA31" s="28"/>
      <c r="AB31" s="28"/>
      <c r="AC31" s="28"/>
      <c r="AD31" s="43"/>
    </row>
    <row r="32" spans="1:30" s="44" customFormat="1">
      <c r="A32" s="17" t="str">
        <f t="shared" si="5"/>
        <v/>
      </c>
      <c r="B32" s="46"/>
      <c r="C32" s="27"/>
      <c r="D32" s="42" t="str">
        <f t="shared" si="0"/>
        <v/>
      </c>
      <c r="E32" s="36" t="str">
        <f t="shared" si="2"/>
        <v/>
      </c>
      <c r="F32" s="36" t="str">
        <f t="shared" ca="1" si="3"/>
        <v/>
      </c>
      <c r="G32" s="36" t="str">
        <f t="shared" ca="1" si="1"/>
        <v/>
      </c>
      <c r="H32" s="37"/>
      <c r="I32" s="37"/>
      <c r="J32" s="37"/>
      <c r="K32" s="37"/>
      <c r="L32" s="37"/>
      <c r="M32" s="37"/>
      <c r="N32" s="37"/>
      <c r="O32" s="37"/>
      <c r="P32" s="37"/>
      <c r="Q32" s="37"/>
      <c r="R32" s="37"/>
      <c r="S32" s="28"/>
      <c r="T32" s="28"/>
      <c r="U32" s="28"/>
      <c r="V32" s="28"/>
      <c r="W32" s="28" t="str">
        <f t="shared" ca="1" si="4"/>
        <v/>
      </c>
      <c r="X32" s="39"/>
      <c r="Y32" s="28"/>
      <c r="Z32" s="28"/>
      <c r="AA32" s="28"/>
      <c r="AB32" s="28"/>
      <c r="AC32" s="28"/>
      <c r="AD32" s="43"/>
    </row>
    <row r="33" spans="1:30" s="44" customFormat="1">
      <c r="A33" s="17" t="str">
        <f t="shared" si="5"/>
        <v/>
      </c>
      <c r="B33" s="46"/>
      <c r="C33" s="27"/>
      <c r="D33" s="42" t="str">
        <f t="shared" si="0"/>
        <v/>
      </c>
      <c r="E33" s="36" t="str">
        <f t="shared" si="2"/>
        <v/>
      </c>
      <c r="F33" s="36" t="str">
        <f t="shared" ca="1" si="3"/>
        <v/>
      </c>
      <c r="G33" s="36" t="str">
        <f t="shared" ca="1" si="1"/>
        <v/>
      </c>
      <c r="H33" s="37"/>
      <c r="I33" s="37"/>
      <c r="J33" s="37"/>
      <c r="K33" s="37"/>
      <c r="L33" s="37"/>
      <c r="M33" s="37"/>
      <c r="N33" s="37"/>
      <c r="O33" s="37"/>
      <c r="P33" s="37"/>
      <c r="Q33" s="37"/>
      <c r="R33" s="37"/>
      <c r="S33" s="28"/>
      <c r="T33" s="28"/>
      <c r="U33" s="28"/>
      <c r="V33" s="28"/>
      <c r="W33" s="28" t="str">
        <f t="shared" ca="1" si="4"/>
        <v/>
      </c>
      <c r="X33" s="39"/>
      <c r="Y33" s="28"/>
      <c r="Z33" s="28"/>
      <c r="AA33" s="28"/>
      <c r="AB33" s="28"/>
      <c r="AC33" s="28"/>
      <c r="AD33" s="43"/>
    </row>
    <row r="34" spans="1:30" s="44" customFormat="1">
      <c r="A34" s="17" t="str">
        <f t="shared" si="5"/>
        <v/>
      </c>
      <c r="B34" s="46"/>
      <c r="C34" s="27"/>
      <c r="D34" s="42" t="str">
        <f t="shared" si="0"/>
        <v/>
      </c>
      <c r="E34" s="36" t="str">
        <f t="shared" si="2"/>
        <v/>
      </c>
      <c r="F34" s="36" t="str">
        <f t="shared" ca="1" si="3"/>
        <v/>
      </c>
      <c r="G34" s="36" t="str">
        <f t="shared" ca="1" si="1"/>
        <v/>
      </c>
      <c r="H34" s="37"/>
      <c r="I34" s="37"/>
      <c r="J34" s="37"/>
      <c r="K34" s="37"/>
      <c r="L34" s="37"/>
      <c r="M34" s="37"/>
      <c r="N34" s="37"/>
      <c r="O34" s="37"/>
      <c r="P34" s="37"/>
      <c r="Q34" s="37"/>
      <c r="R34" s="37"/>
      <c r="S34" s="28"/>
      <c r="T34" s="28"/>
      <c r="U34" s="28"/>
      <c r="V34" s="28"/>
      <c r="W34" s="28" t="str">
        <f t="shared" ca="1" si="4"/>
        <v/>
      </c>
      <c r="X34" s="39"/>
      <c r="Y34" s="28"/>
      <c r="Z34" s="28"/>
      <c r="AA34" s="28"/>
      <c r="AB34" s="28"/>
      <c r="AC34" s="28"/>
      <c r="AD34" s="43"/>
    </row>
    <row r="35" spans="1:30" s="44" customFormat="1">
      <c r="A35" s="17" t="str">
        <f t="shared" si="5"/>
        <v/>
      </c>
      <c r="B35" s="46"/>
      <c r="C35" s="27"/>
      <c r="D35" s="42" t="str">
        <f t="shared" si="0"/>
        <v/>
      </c>
      <c r="E35" s="36" t="str">
        <f t="shared" si="2"/>
        <v/>
      </c>
      <c r="F35" s="36" t="str">
        <f t="shared" ca="1" si="3"/>
        <v/>
      </c>
      <c r="G35" s="36" t="str">
        <f t="shared" ca="1" si="1"/>
        <v/>
      </c>
      <c r="H35" s="37"/>
      <c r="I35" s="37"/>
      <c r="J35" s="37"/>
      <c r="K35" s="37"/>
      <c r="L35" s="37"/>
      <c r="M35" s="37"/>
      <c r="N35" s="37"/>
      <c r="O35" s="37"/>
      <c r="P35" s="37"/>
      <c r="Q35" s="37"/>
      <c r="R35" s="37"/>
      <c r="S35" s="28"/>
      <c r="T35" s="28"/>
      <c r="U35" s="28"/>
      <c r="V35" s="28"/>
      <c r="W35" s="28" t="str">
        <f t="shared" ca="1" si="4"/>
        <v/>
      </c>
      <c r="X35" s="39"/>
      <c r="Y35" s="28"/>
      <c r="Z35" s="28"/>
      <c r="AA35" s="28"/>
      <c r="AB35" s="28"/>
      <c r="AC35" s="28"/>
      <c r="AD35" s="43"/>
    </row>
    <row r="36" spans="1:30" s="44" customFormat="1">
      <c r="A36" s="17" t="str">
        <f t="shared" si="5"/>
        <v/>
      </c>
      <c r="B36" s="46"/>
      <c r="C36" s="27"/>
      <c r="D36" s="42" t="str">
        <f t="shared" si="0"/>
        <v/>
      </c>
      <c r="E36" s="36" t="str">
        <f t="shared" si="2"/>
        <v/>
      </c>
      <c r="F36" s="36" t="str">
        <f t="shared" ca="1" si="3"/>
        <v/>
      </c>
      <c r="G36" s="36" t="str">
        <f t="shared" ca="1" si="1"/>
        <v/>
      </c>
      <c r="H36" s="37"/>
      <c r="I36" s="37"/>
      <c r="J36" s="37"/>
      <c r="K36" s="37"/>
      <c r="L36" s="37"/>
      <c r="M36" s="37"/>
      <c r="N36" s="37"/>
      <c r="O36" s="37"/>
      <c r="P36" s="37"/>
      <c r="Q36" s="37"/>
      <c r="R36" s="37"/>
      <c r="S36" s="28"/>
      <c r="T36" s="28"/>
      <c r="U36" s="28"/>
      <c r="V36" s="28"/>
      <c r="W36" s="28" t="str">
        <f t="shared" ca="1" si="4"/>
        <v/>
      </c>
      <c r="X36" s="39"/>
      <c r="Y36" s="28"/>
      <c r="Z36" s="28"/>
      <c r="AA36" s="28"/>
      <c r="AB36" s="28"/>
      <c r="AC36" s="28"/>
      <c r="AD36" s="43"/>
    </row>
    <row r="37" spans="1:30" s="44" customFormat="1">
      <c r="A37" s="17" t="str">
        <f t="shared" si="5"/>
        <v/>
      </c>
      <c r="B37" s="46"/>
      <c r="C37" s="27"/>
      <c r="D37" s="42" t="str">
        <f t="shared" si="0"/>
        <v/>
      </c>
      <c r="E37" s="36" t="str">
        <f t="shared" si="2"/>
        <v/>
      </c>
      <c r="F37" s="36" t="str">
        <f t="shared" ca="1" si="3"/>
        <v/>
      </c>
      <c r="G37" s="36" t="str">
        <f t="shared" ca="1" si="1"/>
        <v/>
      </c>
      <c r="H37" s="37"/>
      <c r="I37" s="37"/>
      <c r="J37" s="37"/>
      <c r="K37" s="37"/>
      <c r="L37" s="37"/>
      <c r="M37" s="37"/>
      <c r="N37" s="37"/>
      <c r="O37" s="37"/>
      <c r="P37" s="37"/>
      <c r="Q37" s="37"/>
      <c r="R37" s="37"/>
      <c r="S37" s="28"/>
      <c r="T37" s="28"/>
      <c r="U37" s="28"/>
      <c r="V37" s="28"/>
      <c r="W37" s="28" t="str">
        <f t="shared" ca="1" si="4"/>
        <v/>
      </c>
      <c r="X37" s="39"/>
      <c r="Y37" s="28"/>
      <c r="Z37" s="28"/>
      <c r="AA37" s="28"/>
      <c r="AB37" s="28"/>
      <c r="AC37" s="28"/>
      <c r="AD37" s="43"/>
    </row>
    <row r="38" spans="1:30" s="44" customFormat="1">
      <c r="A38" s="17" t="str">
        <f t="shared" si="5"/>
        <v/>
      </c>
      <c r="B38" s="46"/>
      <c r="C38" s="27"/>
      <c r="D38" s="42" t="str">
        <f t="shared" si="0"/>
        <v/>
      </c>
      <c r="E38" s="36" t="str">
        <f t="shared" si="2"/>
        <v/>
      </c>
      <c r="F38" s="36" t="str">
        <f t="shared" ca="1" si="3"/>
        <v/>
      </c>
      <c r="G38" s="36" t="str">
        <f t="shared" ca="1" si="1"/>
        <v/>
      </c>
      <c r="H38" s="37"/>
      <c r="I38" s="37"/>
      <c r="J38" s="37"/>
      <c r="K38" s="37"/>
      <c r="L38" s="37"/>
      <c r="M38" s="37"/>
      <c r="N38" s="37"/>
      <c r="O38" s="37"/>
      <c r="P38" s="37"/>
      <c r="Q38" s="37"/>
      <c r="R38" s="37"/>
      <c r="S38" s="28"/>
      <c r="T38" s="28"/>
      <c r="U38" s="28"/>
      <c r="V38" s="28"/>
      <c r="W38" s="28" t="str">
        <f t="shared" ca="1" si="4"/>
        <v/>
      </c>
      <c r="X38" s="39"/>
      <c r="Y38" s="28"/>
      <c r="Z38" s="28"/>
      <c r="AA38" s="28"/>
      <c r="AB38" s="28"/>
      <c r="AC38" s="28"/>
      <c r="AD38" s="43"/>
    </row>
    <row r="39" spans="1:30" s="44" customFormat="1">
      <c r="A39" s="17" t="str">
        <f t="shared" si="5"/>
        <v/>
      </c>
      <c r="B39" s="46"/>
      <c r="C39" s="27"/>
      <c r="D39" s="42" t="str">
        <f t="shared" si="0"/>
        <v/>
      </c>
      <c r="E39" s="36" t="str">
        <f t="shared" si="2"/>
        <v/>
      </c>
      <c r="F39" s="36" t="str">
        <f t="shared" ca="1" si="3"/>
        <v/>
      </c>
      <c r="G39" s="36" t="str">
        <f t="shared" ca="1" si="1"/>
        <v/>
      </c>
      <c r="H39" s="37"/>
      <c r="I39" s="37"/>
      <c r="J39" s="37"/>
      <c r="K39" s="37"/>
      <c r="L39" s="37"/>
      <c r="M39" s="37"/>
      <c r="N39" s="37"/>
      <c r="O39" s="37"/>
      <c r="P39" s="37"/>
      <c r="Q39" s="37"/>
      <c r="R39" s="37"/>
      <c r="S39" s="28"/>
      <c r="T39" s="28"/>
      <c r="U39" s="28"/>
      <c r="V39" s="28"/>
      <c r="W39" s="28" t="str">
        <f t="shared" ca="1" si="4"/>
        <v/>
      </c>
      <c r="X39" s="39"/>
      <c r="Y39" s="28"/>
      <c r="Z39" s="28"/>
      <c r="AA39" s="28"/>
      <c r="AB39" s="28"/>
      <c r="AC39" s="28"/>
      <c r="AD39" s="43"/>
    </row>
    <row r="40" spans="1:30" s="44" customFormat="1">
      <c r="A40" s="17" t="str">
        <f t="shared" si="5"/>
        <v/>
      </c>
      <c r="B40" s="46"/>
      <c r="C40" s="27"/>
      <c r="D40" s="42" t="str">
        <f t="shared" si="0"/>
        <v/>
      </c>
      <c r="E40" s="36" t="str">
        <f t="shared" si="2"/>
        <v/>
      </c>
      <c r="F40" s="36" t="str">
        <f t="shared" ca="1" si="3"/>
        <v/>
      </c>
      <c r="G40" s="36" t="str">
        <f t="shared" ca="1" si="1"/>
        <v/>
      </c>
      <c r="H40" s="37"/>
      <c r="I40" s="37"/>
      <c r="J40" s="37"/>
      <c r="K40" s="37"/>
      <c r="L40" s="37"/>
      <c r="M40" s="37"/>
      <c r="N40" s="37"/>
      <c r="O40" s="37"/>
      <c r="P40" s="37"/>
      <c r="Q40" s="37"/>
      <c r="R40" s="37"/>
      <c r="S40" s="28"/>
      <c r="T40" s="28"/>
      <c r="U40" s="28"/>
      <c r="V40" s="28"/>
      <c r="W40" s="28" t="str">
        <f t="shared" ca="1" si="4"/>
        <v/>
      </c>
      <c r="X40" s="39"/>
      <c r="Y40" s="28"/>
      <c r="Z40" s="28"/>
      <c r="AA40" s="28"/>
      <c r="AB40" s="28"/>
      <c r="AC40" s="28"/>
      <c r="AD40" s="43"/>
    </row>
    <row r="41" spans="1:30" s="44" customFormat="1">
      <c r="A41" s="17" t="str">
        <f t="shared" si="5"/>
        <v/>
      </c>
      <c r="B41" s="46"/>
      <c r="C41" s="27"/>
      <c r="D41" s="42" t="str">
        <f t="shared" si="0"/>
        <v/>
      </c>
      <c r="E41" s="36" t="str">
        <f t="shared" si="2"/>
        <v/>
      </c>
      <c r="F41" s="36" t="str">
        <f t="shared" ca="1" si="3"/>
        <v/>
      </c>
      <c r="G41" s="36" t="str">
        <f ca="1">IF($C$9="","",IF(OR(F41&lt;$C$12,F41=""),"",F41-$C$12))</f>
        <v/>
      </c>
      <c r="H41" s="37"/>
      <c r="I41" s="37"/>
      <c r="J41" s="37"/>
      <c r="K41" s="37"/>
      <c r="L41" s="37"/>
      <c r="M41" s="37"/>
      <c r="N41" s="37"/>
      <c r="O41" s="37"/>
      <c r="P41" s="37"/>
      <c r="Q41" s="37"/>
      <c r="R41" s="37"/>
      <c r="S41" s="28"/>
      <c r="T41" s="28"/>
      <c r="U41" s="28"/>
      <c r="V41" s="28"/>
      <c r="W41" s="28" t="str">
        <f t="shared" ca="1" si="4"/>
        <v/>
      </c>
      <c r="X41" s="39"/>
      <c r="Y41" s="28"/>
      <c r="Z41" s="28"/>
      <c r="AA41" s="28"/>
      <c r="AB41" s="28"/>
      <c r="AC41" s="28"/>
      <c r="AD41" s="43"/>
    </row>
    <row r="42" spans="1:30" s="44" customFormat="1">
      <c r="A42" s="17" t="str">
        <f t="shared" si="5"/>
        <v/>
      </c>
      <c r="B42" s="46"/>
      <c r="C42" s="27"/>
      <c r="D42" s="42" t="str">
        <f t="shared" si="0"/>
        <v/>
      </c>
      <c r="E42" s="36" t="str">
        <f t="shared" si="2"/>
        <v/>
      </c>
      <c r="F42" s="36" t="str">
        <f t="shared" ca="1" si="3"/>
        <v/>
      </c>
      <c r="G42" s="36" t="str">
        <f t="shared" ca="1" si="1"/>
        <v/>
      </c>
      <c r="H42" s="37"/>
      <c r="I42" s="37"/>
      <c r="J42" s="37"/>
      <c r="K42" s="37"/>
      <c r="L42" s="37"/>
      <c r="M42" s="37"/>
      <c r="N42" s="37"/>
      <c r="O42" s="37"/>
      <c r="P42" s="37"/>
      <c r="Q42" s="37"/>
      <c r="R42" s="37"/>
      <c r="S42" s="28"/>
      <c r="T42" s="28"/>
      <c r="U42" s="28"/>
      <c r="V42" s="28"/>
      <c r="W42" s="28" t="str">
        <f t="shared" ca="1" si="4"/>
        <v/>
      </c>
      <c r="X42" s="39"/>
      <c r="Y42" s="28"/>
      <c r="Z42" s="28"/>
      <c r="AA42" s="28"/>
      <c r="AB42" s="28"/>
      <c r="AC42" s="28"/>
      <c r="AD42" s="43"/>
    </row>
    <row r="43" spans="1:30" s="44" customFormat="1">
      <c r="A43" s="17" t="str">
        <f t="shared" si="5"/>
        <v/>
      </c>
      <c r="B43" s="46"/>
      <c r="C43" s="27"/>
      <c r="D43" s="42" t="str">
        <f t="shared" si="0"/>
        <v/>
      </c>
      <c r="E43" s="36" t="str">
        <f t="shared" si="2"/>
        <v/>
      </c>
      <c r="F43" s="36" t="str">
        <f t="shared" ca="1" si="3"/>
        <v/>
      </c>
      <c r="G43" s="36" t="str">
        <f t="shared" ca="1" si="1"/>
        <v/>
      </c>
      <c r="H43" s="37"/>
      <c r="I43" s="37"/>
      <c r="J43" s="37"/>
      <c r="K43" s="37"/>
      <c r="L43" s="37"/>
      <c r="M43" s="37"/>
      <c r="N43" s="37"/>
      <c r="O43" s="37"/>
      <c r="P43" s="37"/>
      <c r="Q43" s="37"/>
      <c r="R43" s="37"/>
      <c r="S43" s="28"/>
      <c r="T43" s="28"/>
      <c r="U43" s="28"/>
      <c r="V43" s="28"/>
      <c r="W43" s="28" t="str">
        <f t="shared" ca="1" si="4"/>
        <v/>
      </c>
      <c r="X43" s="39"/>
      <c r="Y43" s="28"/>
      <c r="Z43" s="28"/>
      <c r="AA43" s="28"/>
      <c r="AB43" s="28"/>
      <c r="AC43" s="28"/>
      <c r="AD43" s="43"/>
    </row>
    <row r="44" spans="1:30" s="44" customFormat="1">
      <c r="A44" s="17" t="str">
        <f t="shared" si="5"/>
        <v/>
      </c>
      <c r="B44" s="46"/>
      <c r="C44" s="27"/>
      <c r="D44" s="42" t="str">
        <f t="shared" si="0"/>
        <v/>
      </c>
      <c r="E44" s="36" t="str">
        <f t="shared" si="2"/>
        <v/>
      </c>
      <c r="F44" s="36" t="str">
        <f t="shared" ca="1" si="3"/>
        <v/>
      </c>
      <c r="G44" s="36" t="str">
        <f t="shared" ca="1" si="1"/>
        <v/>
      </c>
      <c r="H44" s="37"/>
      <c r="I44" s="37"/>
      <c r="J44" s="37"/>
      <c r="K44" s="37"/>
      <c r="L44" s="37"/>
      <c r="M44" s="37"/>
      <c r="N44" s="37"/>
      <c r="O44" s="37"/>
      <c r="P44" s="37"/>
      <c r="Q44" s="37"/>
      <c r="R44" s="37"/>
      <c r="S44" s="28"/>
      <c r="T44" s="28"/>
      <c r="U44" s="28"/>
      <c r="V44" s="28"/>
      <c r="W44" s="28" t="str">
        <f t="shared" ca="1" si="4"/>
        <v/>
      </c>
      <c r="X44" s="39"/>
      <c r="Y44" s="28"/>
      <c r="Z44" s="28"/>
      <c r="AA44" s="28"/>
      <c r="AB44" s="28"/>
      <c r="AC44" s="28"/>
      <c r="AD44" s="43"/>
    </row>
    <row r="45" spans="1:30" s="44" customFormat="1">
      <c r="A45" s="17" t="str">
        <f t="shared" si="5"/>
        <v/>
      </c>
      <c r="B45" s="46"/>
      <c r="C45" s="27"/>
      <c r="D45" s="42" t="str">
        <f t="shared" si="0"/>
        <v/>
      </c>
      <c r="E45" s="36" t="str">
        <f t="shared" si="2"/>
        <v/>
      </c>
      <c r="F45" s="36" t="str">
        <f t="shared" ca="1" si="3"/>
        <v/>
      </c>
      <c r="G45" s="36" t="str">
        <f t="shared" ca="1" si="1"/>
        <v/>
      </c>
      <c r="H45" s="37"/>
      <c r="I45" s="37"/>
      <c r="J45" s="37"/>
      <c r="K45" s="37"/>
      <c r="L45" s="37"/>
      <c r="M45" s="37"/>
      <c r="N45" s="37"/>
      <c r="O45" s="37"/>
      <c r="P45" s="37"/>
      <c r="Q45" s="37"/>
      <c r="R45" s="37"/>
      <c r="S45" s="28"/>
      <c r="T45" s="28"/>
      <c r="U45" s="28"/>
      <c r="V45" s="28"/>
      <c r="W45" s="28" t="str">
        <f t="shared" ca="1" si="4"/>
        <v/>
      </c>
      <c r="X45" s="39"/>
      <c r="Y45" s="28"/>
      <c r="Z45" s="28"/>
      <c r="AA45" s="28"/>
      <c r="AB45" s="28"/>
      <c r="AC45" s="28"/>
      <c r="AD45" s="43"/>
    </row>
    <row r="46" spans="1:30" s="44" customFormat="1">
      <c r="A46" s="17" t="str">
        <f t="shared" si="5"/>
        <v/>
      </c>
      <c r="B46" s="46"/>
      <c r="C46" s="27"/>
      <c r="D46" s="42" t="str">
        <f t="shared" si="0"/>
        <v/>
      </c>
      <c r="E46" s="36" t="str">
        <f t="shared" si="2"/>
        <v/>
      </c>
      <c r="F46" s="36" t="str">
        <f t="shared" ca="1" si="3"/>
        <v/>
      </c>
      <c r="G46" s="36" t="str">
        <f t="shared" ca="1" si="1"/>
        <v/>
      </c>
      <c r="H46" s="37"/>
      <c r="I46" s="37"/>
      <c r="J46" s="37"/>
      <c r="K46" s="37"/>
      <c r="L46" s="37"/>
      <c r="M46" s="37"/>
      <c r="N46" s="37"/>
      <c r="O46" s="37"/>
      <c r="P46" s="37"/>
      <c r="Q46" s="37"/>
      <c r="R46" s="37"/>
      <c r="S46" s="28"/>
      <c r="T46" s="28"/>
      <c r="U46" s="28"/>
      <c r="V46" s="28"/>
      <c r="W46" s="28" t="str">
        <f t="shared" ca="1" si="4"/>
        <v/>
      </c>
      <c r="X46" s="39"/>
      <c r="Y46" s="28"/>
      <c r="Z46" s="28"/>
      <c r="AA46" s="28"/>
      <c r="AB46" s="28"/>
      <c r="AC46" s="28"/>
      <c r="AD46" s="43"/>
    </row>
    <row r="47" spans="1:30" s="44" customFormat="1">
      <c r="A47" s="17" t="str">
        <f t="shared" si="5"/>
        <v/>
      </c>
      <c r="B47" s="46"/>
      <c r="C47" s="27"/>
      <c r="D47" s="42" t="str">
        <f t="shared" si="0"/>
        <v/>
      </c>
      <c r="E47" s="36" t="str">
        <f t="shared" si="2"/>
        <v/>
      </c>
      <c r="F47" s="36" t="str">
        <f t="shared" ca="1" si="3"/>
        <v/>
      </c>
      <c r="G47" s="36" t="str">
        <f t="shared" ca="1" si="1"/>
        <v/>
      </c>
      <c r="H47" s="37"/>
      <c r="I47" s="37"/>
      <c r="J47" s="37"/>
      <c r="K47" s="37"/>
      <c r="L47" s="37"/>
      <c r="M47" s="37"/>
      <c r="N47" s="37"/>
      <c r="O47" s="37"/>
      <c r="P47" s="37"/>
      <c r="Q47" s="37"/>
      <c r="R47" s="37"/>
      <c r="S47" s="28"/>
      <c r="T47" s="28"/>
      <c r="U47" s="28"/>
      <c r="V47" s="28"/>
      <c r="W47" s="28" t="str">
        <f t="shared" ca="1" si="4"/>
        <v/>
      </c>
      <c r="X47" s="39"/>
      <c r="Y47" s="28"/>
      <c r="Z47" s="28"/>
      <c r="AA47" s="28"/>
      <c r="AB47" s="28"/>
      <c r="AC47" s="28"/>
      <c r="AD47" s="43"/>
    </row>
    <row r="48" spans="1:30" s="44" customFormat="1">
      <c r="A48" s="17" t="str">
        <f t="shared" si="5"/>
        <v/>
      </c>
      <c r="B48" s="46"/>
      <c r="C48" s="27"/>
      <c r="D48" s="42" t="str">
        <f t="shared" si="0"/>
        <v/>
      </c>
      <c r="E48" s="36" t="str">
        <f t="shared" si="2"/>
        <v/>
      </c>
      <c r="F48" s="36" t="str">
        <f t="shared" ca="1" si="3"/>
        <v/>
      </c>
      <c r="G48" s="36" t="str">
        <f t="shared" ca="1" si="1"/>
        <v/>
      </c>
      <c r="H48" s="37"/>
      <c r="I48" s="37"/>
      <c r="J48" s="37"/>
      <c r="K48" s="37"/>
      <c r="L48" s="37"/>
      <c r="M48" s="37"/>
      <c r="N48" s="37"/>
      <c r="O48" s="37"/>
      <c r="P48" s="37"/>
      <c r="Q48" s="37"/>
      <c r="R48" s="37"/>
      <c r="S48" s="28"/>
      <c r="T48" s="28"/>
      <c r="U48" s="28"/>
      <c r="V48" s="28"/>
      <c r="W48" s="28" t="str">
        <f t="shared" ca="1" si="4"/>
        <v/>
      </c>
      <c r="X48" s="39"/>
      <c r="Y48" s="28"/>
      <c r="Z48" s="28"/>
      <c r="AA48" s="28"/>
      <c r="AB48" s="28"/>
      <c r="AC48" s="28"/>
      <c r="AD48" s="43"/>
    </row>
    <row r="49" spans="1:30" s="44" customFormat="1">
      <c r="A49" s="17" t="str">
        <f t="shared" si="5"/>
        <v/>
      </c>
      <c r="B49" s="46"/>
      <c r="C49" s="27"/>
      <c r="D49" s="42" t="str">
        <f t="shared" si="0"/>
        <v/>
      </c>
      <c r="E49" s="36" t="str">
        <f t="shared" si="2"/>
        <v/>
      </c>
      <c r="F49" s="36" t="str">
        <f t="shared" ca="1" si="3"/>
        <v/>
      </c>
      <c r="G49" s="36" t="str">
        <f t="shared" ca="1" si="1"/>
        <v/>
      </c>
      <c r="H49" s="37"/>
      <c r="I49" s="37"/>
      <c r="J49" s="37"/>
      <c r="K49" s="37"/>
      <c r="L49" s="37"/>
      <c r="M49" s="37"/>
      <c r="N49" s="37"/>
      <c r="O49" s="37"/>
      <c r="P49" s="37"/>
      <c r="Q49" s="37"/>
      <c r="R49" s="37"/>
      <c r="S49" s="28"/>
      <c r="T49" s="28"/>
      <c r="U49" s="28"/>
      <c r="V49" s="28"/>
      <c r="W49" s="28" t="str">
        <f t="shared" ca="1" si="4"/>
        <v/>
      </c>
      <c r="X49" s="39"/>
      <c r="Y49" s="28"/>
      <c r="Z49" s="28"/>
      <c r="AA49" s="28"/>
      <c r="AB49" s="28"/>
      <c r="AC49" s="28"/>
      <c r="AD49" s="43"/>
    </row>
    <row r="50" spans="1:30" s="44" customFormat="1">
      <c r="A50" s="17" t="str">
        <f t="shared" si="5"/>
        <v/>
      </c>
      <c r="B50" s="46"/>
      <c r="C50" s="27"/>
      <c r="D50" s="42" t="str">
        <f t="shared" si="0"/>
        <v/>
      </c>
      <c r="E50" s="36" t="str">
        <f t="shared" si="2"/>
        <v/>
      </c>
      <c r="F50" s="36" t="str">
        <f t="shared" ca="1" si="3"/>
        <v/>
      </c>
      <c r="G50" s="36" t="str">
        <f t="shared" ca="1" si="1"/>
        <v/>
      </c>
      <c r="H50" s="37"/>
      <c r="I50" s="37"/>
      <c r="J50" s="37"/>
      <c r="K50" s="37"/>
      <c r="L50" s="37"/>
      <c r="M50" s="37"/>
      <c r="N50" s="37"/>
      <c r="O50" s="37"/>
      <c r="P50" s="37"/>
      <c r="Q50" s="37"/>
      <c r="R50" s="37"/>
      <c r="S50" s="28"/>
      <c r="T50" s="28"/>
      <c r="U50" s="28"/>
      <c r="V50" s="28"/>
      <c r="W50" s="28" t="str">
        <f t="shared" ca="1" si="4"/>
        <v/>
      </c>
      <c r="X50" s="39"/>
      <c r="Y50" s="28"/>
      <c r="Z50" s="28"/>
      <c r="AA50" s="28"/>
      <c r="AB50" s="28"/>
      <c r="AC50" s="28"/>
      <c r="AD50" s="43"/>
    </row>
    <row r="51" spans="1:30" s="44" customFormat="1">
      <c r="A51" s="17" t="str">
        <f t="shared" si="5"/>
        <v/>
      </c>
      <c r="B51" s="46"/>
      <c r="C51" s="27"/>
      <c r="D51" s="42" t="str">
        <f t="shared" si="0"/>
        <v/>
      </c>
      <c r="E51" s="36" t="str">
        <f t="shared" si="2"/>
        <v/>
      </c>
      <c r="F51" s="36" t="str">
        <f t="shared" ca="1" si="3"/>
        <v/>
      </c>
      <c r="G51" s="36" t="str">
        <f t="shared" ca="1" si="1"/>
        <v/>
      </c>
      <c r="H51" s="37"/>
      <c r="I51" s="37"/>
      <c r="J51" s="37"/>
      <c r="K51" s="37"/>
      <c r="L51" s="37"/>
      <c r="M51" s="37"/>
      <c r="N51" s="37"/>
      <c r="O51" s="37"/>
      <c r="P51" s="37"/>
      <c r="Q51" s="37"/>
      <c r="R51" s="37"/>
      <c r="S51" s="28"/>
      <c r="T51" s="28"/>
      <c r="U51" s="28"/>
      <c r="V51" s="28"/>
      <c r="W51" s="28" t="str">
        <f t="shared" ca="1" si="4"/>
        <v/>
      </c>
      <c r="X51" s="39"/>
      <c r="Y51" s="28"/>
      <c r="Z51" s="28"/>
      <c r="AA51" s="28"/>
      <c r="AB51" s="28"/>
      <c r="AC51" s="28"/>
      <c r="AD51" s="43"/>
    </row>
    <row r="52" spans="1:30" s="44" customFormat="1">
      <c r="A52" s="17" t="str">
        <f t="shared" si="5"/>
        <v/>
      </c>
      <c r="B52" s="46"/>
      <c r="C52" s="27"/>
      <c r="D52" s="42" t="str">
        <f t="shared" si="0"/>
        <v/>
      </c>
      <c r="E52" s="36" t="str">
        <f t="shared" si="2"/>
        <v/>
      </c>
      <c r="F52" s="36" t="str">
        <f t="shared" ca="1" si="3"/>
        <v/>
      </c>
      <c r="G52" s="36" t="str">
        <f t="shared" ca="1" si="1"/>
        <v/>
      </c>
      <c r="H52" s="37"/>
      <c r="I52" s="37"/>
      <c r="J52" s="37"/>
      <c r="K52" s="37"/>
      <c r="L52" s="37"/>
      <c r="M52" s="37"/>
      <c r="N52" s="37"/>
      <c r="O52" s="37"/>
      <c r="P52" s="37"/>
      <c r="Q52" s="37"/>
      <c r="R52" s="37"/>
      <c r="S52" s="28"/>
      <c r="T52" s="28"/>
      <c r="U52" s="28"/>
      <c r="V52" s="28"/>
      <c r="W52" s="28" t="str">
        <f t="shared" ca="1" si="4"/>
        <v/>
      </c>
      <c r="X52" s="39"/>
      <c r="Y52" s="28"/>
      <c r="Z52" s="28"/>
      <c r="AA52" s="28"/>
      <c r="AB52" s="28"/>
      <c r="AC52" s="28"/>
      <c r="AD52" s="43"/>
    </row>
    <row r="53" spans="1:30" s="44" customFormat="1">
      <c r="A53" s="17" t="str">
        <f t="shared" si="5"/>
        <v/>
      </c>
      <c r="B53" s="46"/>
      <c r="C53" s="27"/>
      <c r="D53" s="42" t="str">
        <f t="shared" ref="D53:D80" si="6">IF(OR($C$9="",COUNTA(Importo_offerto)&lt;5),"",IF(C53="","",($C$9-C53)/$C$9))</f>
        <v/>
      </c>
      <c r="E53" s="36" t="str">
        <f t="shared" si="2"/>
        <v/>
      </c>
      <c r="F53" s="36" t="str">
        <f t="shared" ca="1" si="3"/>
        <v/>
      </c>
      <c r="G53" s="36" t="str">
        <f t="shared" ca="1" si="1"/>
        <v/>
      </c>
      <c r="H53" s="37"/>
      <c r="I53" s="37"/>
      <c r="J53" s="37"/>
      <c r="K53" s="37"/>
      <c r="L53" s="37"/>
      <c r="M53" s="37"/>
      <c r="N53" s="37"/>
      <c r="O53" s="37"/>
      <c r="P53" s="37"/>
      <c r="Q53" s="37"/>
      <c r="R53" s="37"/>
      <c r="S53" s="28"/>
      <c r="T53" s="28"/>
      <c r="U53" s="28"/>
      <c r="V53" s="28"/>
      <c r="W53" s="28" t="str">
        <f t="shared" ca="1" si="4"/>
        <v/>
      </c>
      <c r="X53" s="39"/>
      <c r="Y53" s="28"/>
      <c r="Z53" s="28"/>
      <c r="AA53" s="28"/>
      <c r="AB53" s="28"/>
      <c r="AC53" s="28"/>
      <c r="AD53" s="43"/>
    </row>
    <row r="54" spans="1:30" s="44" customFormat="1">
      <c r="A54" s="17" t="str">
        <f t="shared" si="5"/>
        <v/>
      </c>
      <c r="B54" s="46"/>
      <c r="C54" s="27"/>
      <c r="D54" s="42" t="str">
        <f t="shared" si="6"/>
        <v/>
      </c>
      <c r="E54" s="36" t="str">
        <f t="shared" si="2"/>
        <v/>
      </c>
      <c r="F54" s="36" t="str">
        <f t="shared" ca="1" si="3"/>
        <v/>
      </c>
      <c r="G54" s="36" t="str">
        <f t="shared" ca="1" si="1"/>
        <v/>
      </c>
      <c r="H54" s="37"/>
      <c r="I54" s="37"/>
      <c r="J54" s="37"/>
      <c r="K54" s="37"/>
      <c r="L54" s="37"/>
      <c r="M54" s="37"/>
      <c r="N54" s="37"/>
      <c r="O54" s="37"/>
      <c r="P54" s="37"/>
      <c r="Q54" s="37"/>
      <c r="R54" s="37"/>
      <c r="S54" s="28"/>
      <c r="T54" s="28"/>
      <c r="U54" s="28"/>
      <c r="V54" s="28"/>
      <c r="W54" s="28" t="str">
        <f t="shared" ca="1" si="4"/>
        <v/>
      </c>
      <c r="X54" s="39"/>
      <c r="Y54" s="28"/>
      <c r="Z54" s="28"/>
      <c r="AA54" s="28"/>
      <c r="AB54" s="28"/>
      <c r="AC54" s="28"/>
      <c r="AD54" s="43"/>
    </row>
    <row r="55" spans="1:30" s="44" customFormat="1">
      <c r="A55" s="17" t="str">
        <f t="shared" si="5"/>
        <v/>
      </c>
      <c r="B55" s="46"/>
      <c r="C55" s="27"/>
      <c r="D55" s="42" t="str">
        <f t="shared" si="6"/>
        <v/>
      </c>
      <c r="E55" s="36" t="str">
        <f t="shared" si="2"/>
        <v/>
      </c>
      <c r="F55" s="36" t="str">
        <f t="shared" ca="1" si="3"/>
        <v/>
      </c>
      <c r="G55" s="36" t="str">
        <f t="shared" ca="1" si="1"/>
        <v/>
      </c>
      <c r="H55" s="37"/>
      <c r="I55" s="37"/>
      <c r="J55" s="37"/>
      <c r="K55" s="37"/>
      <c r="L55" s="37"/>
      <c r="M55" s="37"/>
      <c r="N55" s="37"/>
      <c r="O55" s="37"/>
      <c r="P55" s="37"/>
      <c r="Q55" s="37"/>
      <c r="R55" s="37"/>
      <c r="S55" s="28"/>
      <c r="T55" s="28"/>
      <c r="U55" s="28"/>
      <c r="V55" s="28"/>
      <c r="W55" s="28" t="str">
        <f t="shared" ca="1" si="4"/>
        <v/>
      </c>
      <c r="X55" s="39"/>
      <c r="Y55" s="28"/>
      <c r="Z55" s="28"/>
      <c r="AA55" s="28"/>
      <c r="AB55" s="28"/>
      <c r="AC55" s="28"/>
      <c r="AD55" s="43"/>
    </row>
    <row r="56" spans="1:30" s="44" customFormat="1">
      <c r="A56" s="17" t="str">
        <f t="shared" si="5"/>
        <v/>
      </c>
      <c r="B56" s="46"/>
      <c r="C56" s="27"/>
      <c r="D56" s="42" t="str">
        <f t="shared" si="6"/>
        <v/>
      </c>
      <c r="E56" s="36" t="str">
        <f t="shared" si="2"/>
        <v/>
      </c>
      <c r="F56" s="36" t="str">
        <f t="shared" ca="1" si="3"/>
        <v/>
      </c>
      <c r="G56" s="36" t="str">
        <f t="shared" ca="1" si="1"/>
        <v/>
      </c>
      <c r="H56" s="37"/>
      <c r="I56" s="37"/>
      <c r="J56" s="37"/>
      <c r="K56" s="37"/>
      <c r="L56" s="37"/>
      <c r="M56" s="37"/>
      <c r="N56" s="37"/>
      <c r="O56" s="37"/>
      <c r="P56" s="37"/>
      <c r="Q56" s="37"/>
      <c r="R56" s="37"/>
      <c r="S56" s="28"/>
      <c r="T56" s="28"/>
      <c r="U56" s="28"/>
      <c r="V56" s="28"/>
      <c r="W56" s="28" t="str">
        <f t="shared" ca="1" si="4"/>
        <v/>
      </c>
      <c r="X56" s="39"/>
      <c r="Y56" s="28"/>
      <c r="Z56" s="28"/>
      <c r="AA56" s="28"/>
      <c r="AB56" s="28"/>
      <c r="AC56" s="28"/>
      <c r="AD56" s="43"/>
    </row>
    <row r="57" spans="1:30" s="44" customFormat="1">
      <c r="A57" s="17" t="str">
        <f t="shared" si="5"/>
        <v/>
      </c>
      <c r="B57" s="46"/>
      <c r="C57" s="27"/>
      <c r="D57" s="42" t="str">
        <f t="shared" si="6"/>
        <v/>
      </c>
      <c r="E57" s="36" t="str">
        <f t="shared" si="2"/>
        <v/>
      </c>
      <c r="F57" s="36" t="str">
        <f t="shared" ca="1" si="3"/>
        <v/>
      </c>
      <c r="G57" s="36" t="str">
        <f t="shared" ca="1" si="1"/>
        <v/>
      </c>
      <c r="H57" s="37"/>
      <c r="I57" s="37"/>
      <c r="J57" s="37"/>
      <c r="K57" s="37"/>
      <c r="L57" s="37"/>
      <c r="M57" s="37"/>
      <c r="N57" s="37"/>
      <c r="O57" s="37"/>
      <c r="P57" s="37"/>
      <c r="Q57" s="37"/>
      <c r="R57" s="37"/>
      <c r="S57" s="28"/>
      <c r="T57" s="28"/>
      <c r="U57" s="28"/>
      <c r="V57" s="28"/>
      <c r="W57" s="28" t="str">
        <f t="shared" ca="1" si="4"/>
        <v/>
      </c>
      <c r="X57" s="39"/>
      <c r="Y57" s="28"/>
      <c r="Z57" s="28"/>
      <c r="AA57" s="28"/>
      <c r="AB57" s="28"/>
      <c r="AC57" s="28"/>
      <c r="AD57" s="43"/>
    </row>
    <row r="58" spans="1:30" s="44" customFormat="1">
      <c r="A58" s="17" t="str">
        <f t="shared" si="5"/>
        <v/>
      </c>
      <c r="B58" s="46"/>
      <c r="C58" s="27"/>
      <c r="D58" s="42" t="str">
        <f t="shared" si="6"/>
        <v/>
      </c>
      <c r="E58" s="36" t="str">
        <f t="shared" si="2"/>
        <v/>
      </c>
      <c r="F58" s="36" t="str">
        <f t="shared" ca="1" si="3"/>
        <v/>
      </c>
      <c r="G58" s="36" t="str">
        <f t="shared" ca="1" si="1"/>
        <v/>
      </c>
      <c r="H58" s="37"/>
      <c r="I58" s="37"/>
      <c r="J58" s="37"/>
      <c r="K58" s="37"/>
      <c r="L58" s="37"/>
      <c r="M58" s="37"/>
      <c r="N58" s="37"/>
      <c r="O58" s="37"/>
      <c r="P58" s="37"/>
      <c r="Q58" s="37"/>
      <c r="R58" s="37"/>
      <c r="S58" s="28"/>
      <c r="T58" s="28"/>
      <c r="U58" s="28"/>
      <c r="V58" s="28"/>
      <c r="W58" s="28" t="str">
        <f t="shared" ca="1" si="4"/>
        <v/>
      </c>
      <c r="X58" s="39"/>
      <c r="Y58" s="28"/>
      <c r="Z58" s="28"/>
      <c r="AA58" s="28"/>
      <c r="AB58" s="28"/>
      <c r="AC58" s="28"/>
      <c r="AD58" s="43"/>
    </row>
    <row r="59" spans="1:30" s="44" customFormat="1">
      <c r="A59" s="17" t="str">
        <f t="shared" si="5"/>
        <v/>
      </c>
      <c r="B59" s="46"/>
      <c r="C59" s="27"/>
      <c r="D59" s="42" t="str">
        <f t="shared" si="6"/>
        <v/>
      </c>
      <c r="E59" s="36" t="str">
        <f t="shared" si="2"/>
        <v/>
      </c>
      <c r="F59" s="36" t="str">
        <f t="shared" ca="1" si="3"/>
        <v/>
      </c>
      <c r="G59" s="36" t="str">
        <f t="shared" ca="1" si="1"/>
        <v/>
      </c>
      <c r="H59" s="37"/>
      <c r="I59" s="37"/>
      <c r="J59" s="37"/>
      <c r="K59" s="37"/>
      <c r="L59" s="37"/>
      <c r="M59" s="37"/>
      <c r="N59" s="37"/>
      <c r="O59" s="37"/>
      <c r="P59" s="37"/>
      <c r="Q59" s="37"/>
      <c r="R59" s="37"/>
      <c r="S59" s="28"/>
      <c r="T59" s="28"/>
      <c r="U59" s="28"/>
      <c r="V59" s="28"/>
      <c r="W59" s="28" t="str">
        <f t="shared" ca="1" si="4"/>
        <v/>
      </c>
      <c r="X59" s="39"/>
      <c r="Y59" s="28"/>
      <c r="Z59" s="28"/>
      <c r="AA59" s="28"/>
      <c r="AB59" s="28"/>
      <c r="AC59" s="28"/>
      <c r="AD59" s="43"/>
    </row>
    <row r="60" spans="1:30" s="44" customFormat="1">
      <c r="A60" s="17" t="str">
        <f t="shared" si="5"/>
        <v/>
      </c>
      <c r="B60" s="46"/>
      <c r="C60" s="27"/>
      <c r="D60" s="42" t="str">
        <f t="shared" si="6"/>
        <v/>
      </c>
      <c r="E60" s="36" t="str">
        <f t="shared" si="2"/>
        <v/>
      </c>
      <c r="F60" s="36" t="str">
        <f t="shared" ca="1" si="3"/>
        <v/>
      </c>
      <c r="G60" s="36" t="str">
        <f t="shared" ca="1" si="1"/>
        <v/>
      </c>
      <c r="H60" s="37"/>
      <c r="I60" s="37"/>
      <c r="J60" s="37"/>
      <c r="K60" s="37"/>
      <c r="L60" s="37"/>
      <c r="M60" s="37"/>
      <c r="N60" s="37"/>
      <c r="O60" s="37"/>
      <c r="P60" s="37"/>
      <c r="Q60" s="37"/>
      <c r="R60" s="37"/>
      <c r="S60" s="28"/>
      <c r="T60" s="28"/>
      <c r="U60" s="28"/>
      <c r="V60" s="28"/>
      <c r="W60" s="28" t="str">
        <f t="shared" ca="1" si="4"/>
        <v/>
      </c>
      <c r="X60" s="39"/>
      <c r="Y60" s="28"/>
      <c r="Z60" s="28"/>
      <c r="AA60" s="28"/>
      <c r="AB60" s="28"/>
      <c r="AC60" s="28"/>
      <c r="AD60" s="43"/>
    </row>
    <row r="61" spans="1:30" s="44" customFormat="1">
      <c r="A61" s="17" t="str">
        <f t="shared" si="5"/>
        <v/>
      </c>
      <c r="B61" s="46"/>
      <c r="C61" s="27"/>
      <c r="D61" s="42" t="str">
        <f t="shared" si="6"/>
        <v/>
      </c>
      <c r="E61" s="36" t="str">
        <f t="shared" si="2"/>
        <v/>
      </c>
      <c r="F61" s="36" t="str">
        <f t="shared" ca="1" si="3"/>
        <v/>
      </c>
      <c r="G61" s="36" t="str">
        <f t="shared" ca="1" si="1"/>
        <v/>
      </c>
      <c r="H61" s="37"/>
      <c r="I61" s="37"/>
      <c r="J61" s="37"/>
      <c r="K61" s="37"/>
      <c r="L61" s="37"/>
      <c r="M61" s="37"/>
      <c r="N61" s="37"/>
      <c r="O61" s="37"/>
      <c r="P61" s="37"/>
      <c r="Q61" s="37"/>
      <c r="R61" s="37"/>
      <c r="S61" s="28"/>
      <c r="T61" s="28"/>
      <c r="U61" s="28"/>
      <c r="V61" s="28"/>
      <c r="W61" s="28" t="str">
        <f t="shared" ca="1" si="4"/>
        <v/>
      </c>
      <c r="X61" s="39"/>
      <c r="Y61" s="28"/>
      <c r="Z61" s="28"/>
      <c r="AA61" s="28"/>
      <c r="AB61" s="28"/>
      <c r="AC61" s="28"/>
      <c r="AD61" s="43"/>
    </row>
    <row r="62" spans="1:30" s="44" customFormat="1">
      <c r="A62" s="17" t="str">
        <f t="shared" si="5"/>
        <v/>
      </c>
      <c r="B62" s="46"/>
      <c r="C62" s="27"/>
      <c r="D62" s="42" t="str">
        <f t="shared" si="6"/>
        <v/>
      </c>
      <c r="E62" s="36" t="str">
        <f t="shared" si="2"/>
        <v/>
      </c>
      <c r="F62" s="36" t="str">
        <f t="shared" ca="1" si="3"/>
        <v/>
      </c>
      <c r="G62" s="36" t="str">
        <f t="shared" ca="1" si="1"/>
        <v/>
      </c>
      <c r="H62" s="37"/>
      <c r="I62" s="37"/>
      <c r="J62" s="37"/>
      <c r="K62" s="37"/>
      <c r="L62" s="37"/>
      <c r="M62" s="37"/>
      <c r="N62" s="37"/>
      <c r="O62" s="37"/>
      <c r="P62" s="37"/>
      <c r="Q62" s="37"/>
      <c r="R62" s="37"/>
      <c r="S62" s="28"/>
      <c r="T62" s="28"/>
      <c r="U62" s="28"/>
      <c r="V62" s="28"/>
      <c r="W62" s="28" t="str">
        <f t="shared" ca="1" si="4"/>
        <v/>
      </c>
      <c r="X62" s="39"/>
      <c r="Y62" s="28"/>
      <c r="Z62" s="28"/>
      <c r="AA62" s="28"/>
      <c r="AB62" s="28"/>
      <c r="AC62" s="28"/>
      <c r="AD62" s="43"/>
    </row>
    <row r="63" spans="1:30" s="44" customFormat="1">
      <c r="A63" s="17" t="str">
        <f t="shared" si="5"/>
        <v/>
      </c>
      <c r="B63" s="46"/>
      <c r="C63" s="27"/>
      <c r="D63" s="42" t="str">
        <f t="shared" si="6"/>
        <v/>
      </c>
      <c r="E63" s="36" t="str">
        <f t="shared" si="2"/>
        <v/>
      </c>
      <c r="F63" s="36" t="str">
        <f t="shared" ca="1" si="3"/>
        <v/>
      </c>
      <c r="G63" s="36" t="str">
        <f t="shared" ca="1" si="1"/>
        <v/>
      </c>
      <c r="H63" s="37"/>
      <c r="I63" s="37"/>
      <c r="J63" s="37"/>
      <c r="K63" s="37"/>
      <c r="L63" s="37"/>
      <c r="M63" s="37"/>
      <c r="N63" s="37"/>
      <c r="O63" s="37"/>
      <c r="P63" s="37"/>
      <c r="Q63" s="37"/>
      <c r="R63" s="37"/>
      <c r="S63" s="28"/>
      <c r="T63" s="28"/>
      <c r="U63" s="28"/>
      <c r="V63" s="28"/>
      <c r="W63" s="28" t="str">
        <f t="shared" ca="1" si="4"/>
        <v/>
      </c>
      <c r="X63" s="39"/>
      <c r="Y63" s="28"/>
      <c r="Z63" s="28"/>
      <c r="AA63" s="28"/>
      <c r="AB63" s="28"/>
      <c r="AC63" s="28"/>
      <c r="AD63" s="43"/>
    </row>
    <row r="64" spans="1:30" s="44" customFormat="1">
      <c r="A64" s="17" t="str">
        <f t="shared" si="5"/>
        <v/>
      </c>
      <c r="B64" s="46"/>
      <c r="C64" s="27"/>
      <c r="D64" s="42" t="str">
        <f t="shared" si="6"/>
        <v/>
      </c>
      <c r="E64" s="36" t="str">
        <f t="shared" si="2"/>
        <v/>
      </c>
      <c r="F64" s="36" t="str">
        <f t="shared" ca="1" si="3"/>
        <v/>
      </c>
      <c r="G64" s="36" t="str">
        <f t="shared" ca="1" si="1"/>
        <v/>
      </c>
      <c r="H64" s="37"/>
      <c r="I64" s="37"/>
      <c r="J64" s="37"/>
      <c r="K64" s="37"/>
      <c r="L64" s="37"/>
      <c r="M64" s="37"/>
      <c r="N64" s="37"/>
      <c r="O64" s="37"/>
      <c r="P64" s="37"/>
      <c r="Q64" s="37"/>
      <c r="R64" s="37"/>
      <c r="S64" s="28"/>
      <c r="T64" s="28"/>
      <c r="U64" s="28"/>
      <c r="V64" s="28"/>
      <c r="W64" s="28" t="str">
        <f t="shared" ca="1" si="4"/>
        <v/>
      </c>
      <c r="X64" s="39"/>
      <c r="Y64" s="28"/>
      <c r="Z64" s="28"/>
      <c r="AA64" s="28"/>
      <c r="AB64" s="28"/>
      <c r="AC64" s="28"/>
      <c r="AD64" s="43"/>
    </row>
    <row r="65" spans="1:30" s="44" customFormat="1">
      <c r="A65" s="17" t="str">
        <f t="shared" si="5"/>
        <v/>
      </c>
      <c r="B65" s="46"/>
      <c r="C65" s="27"/>
      <c r="D65" s="42" t="str">
        <f t="shared" si="6"/>
        <v/>
      </c>
      <c r="E65" s="36" t="str">
        <f t="shared" si="2"/>
        <v/>
      </c>
      <c r="F65" s="36" t="str">
        <f t="shared" ca="1" si="3"/>
        <v/>
      </c>
      <c r="G65" s="36" t="str">
        <f t="shared" ca="1" si="1"/>
        <v/>
      </c>
      <c r="H65" s="37"/>
      <c r="I65" s="37"/>
      <c r="J65" s="37"/>
      <c r="K65" s="37"/>
      <c r="L65" s="37"/>
      <c r="M65" s="37"/>
      <c r="N65" s="37"/>
      <c r="O65" s="37"/>
      <c r="P65" s="37"/>
      <c r="Q65" s="37"/>
      <c r="R65" s="37"/>
      <c r="S65" s="28"/>
      <c r="T65" s="28"/>
      <c r="U65" s="28"/>
      <c r="V65" s="28"/>
      <c r="W65" s="28" t="str">
        <f t="shared" ca="1" si="4"/>
        <v/>
      </c>
      <c r="X65" s="39"/>
      <c r="Y65" s="28"/>
      <c r="Z65" s="28"/>
      <c r="AA65" s="28"/>
      <c r="AB65" s="28"/>
      <c r="AC65" s="28"/>
      <c r="AD65" s="43"/>
    </row>
    <row r="66" spans="1:30" s="44" customFormat="1">
      <c r="A66" s="17" t="str">
        <f t="shared" si="5"/>
        <v/>
      </c>
      <c r="B66" s="46"/>
      <c r="C66" s="27"/>
      <c r="D66" s="42" t="str">
        <f t="shared" si="6"/>
        <v/>
      </c>
      <c r="E66" s="36" t="str">
        <f t="shared" si="2"/>
        <v/>
      </c>
      <c r="F66" s="36" t="str">
        <f t="shared" ca="1" si="3"/>
        <v/>
      </c>
      <c r="G66" s="36" t="str">
        <f t="shared" ca="1" si="1"/>
        <v/>
      </c>
      <c r="H66" s="37"/>
      <c r="I66" s="37"/>
      <c r="J66" s="37"/>
      <c r="K66" s="37"/>
      <c r="L66" s="37"/>
      <c r="M66" s="37"/>
      <c r="N66" s="37"/>
      <c r="O66" s="37"/>
      <c r="P66" s="37"/>
      <c r="Q66" s="37"/>
      <c r="R66" s="37"/>
      <c r="S66" s="28"/>
      <c r="T66" s="28"/>
      <c r="U66" s="28"/>
      <c r="V66" s="28"/>
      <c r="W66" s="28" t="str">
        <f t="shared" ca="1" si="4"/>
        <v/>
      </c>
      <c r="X66" s="39"/>
      <c r="Y66" s="28"/>
      <c r="Z66" s="28"/>
      <c r="AA66" s="28"/>
      <c r="AB66" s="28"/>
      <c r="AC66" s="28"/>
      <c r="AD66" s="43"/>
    </row>
    <row r="67" spans="1:30" s="44" customFormat="1">
      <c r="A67" s="17" t="str">
        <f t="shared" si="5"/>
        <v/>
      </c>
      <c r="B67" s="46"/>
      <c r="C67" s="27"/>
      <c r="D67" s="42" t="str">
        <f t="shared" si="6"/>
        <v/>
      </c>
      <c r="E67" s="36" t="str">
        <f t="shared" si="2"/>
        <v/>
      </c>
      <c r="F67" s="36" t="str">
        <f t="shared" ca="1" si="3"/>
        <v/>
      </c>
      <c r="G67" s="36" t="str">
        <f t="shared" ca="1" si="1"/>
        <v/>
      </c>
      <c r="H67" s="37"/>
      <c r="I67" s="37"/>
      <c r="J67" s="37"/>
      <c r="K67" s="37"/>
      <c r="L67" s="37"/>
      <c r="M67" s="37"/>
      <c r="N67" s="37"/>
      <c r="O67" s="37"/>
      <c r="P67" s="37"/>
      <c r="Q67" s="37"/>
      <c r="R67" s="37"/>
      <c r="S67" s="28"/>
      <c r="T67" s="28"/>
      <c r="U67" s="28"/>
      <c r="V67" s="28"/>
      <c r="W67" s="28" t="str">
        <f t="shared" ca="1" si="4"/>
        <v/>
      </c>
      <c r="X67" s="39"/>
      <c r="Y67" s="28"/>
      <c r="Z67" s="28"/>
      <c r="AA67" s="28"/>
      <c r="AB67" s="28"/>
      <c r="AC67" s="28"/>
      <c r="AD67" s="43"/>
    </row>
    <row r="68" spans="1:30" s="44" customFormat="1">
      <c r="A68" s="17" t="str">
        <f t="shared" si="5"/>
        <v/>
      </c>
      <c r="B68" s="46"/>
      <c r="C68" s="27"/>
      <c r="D68" s="42" t="str">
        <f t="shared" si="6"/>
        <v/>
      </c>
      <c r="E68" s="36" t="str">
        <f t="shared" si="2"/>
        <v/>
      </c>
      <c r="F68" s="36" t="str">
        <f t="shared" ca="1" si="3"/>
        <v/>
      </c>
      <c r="G68" s="36" t="str">
        <f t="shared" ca="1" si="1"/>
        <v/>
      </c>
      <c r="H68" s="37"/>
      <c r="I68" s="37"/>
      <c r="J68" s="37"/>
      <c r="K68" s="37"/>
      <c r="L68" s="37"/>
      <c r="M68" s="37"/>
      <c r="N68" s="37"/>
      <c r="O68" s="37"/>
      <c r="P68" s="37"/>
      <c r="Q68" s="37"/>
      <c r="R68" s="37"/>
      <c r="S68" s="28"/>
      <c r="T68" s="28"/>
      <c r="U68" s="28"/>
      <c r="V68" s="28"/>
      <c r="W68" s="28" t="str">
        <f t="shared" ca="1" si="4"/>
        <v/>
      </c>
      <c r="X68" s="39"/>
      <c r="Y68" s="28"/>
      <c r="Z68" s="28"/>
      <c r="AA68" s="28"/>
      <c r="AB68" s="28"/>
      <c r="AC68" s="28"/>
      <c r="AD68" s="43"/>
    </row>
    <row r="69" spans="1:30" s="44" customFormat="1">
      <c r="A69" s="17" t="str">
        <f t="shared" si="5"/>
        <v/>
      </c>
      <c r="B69" s="46"/>
      <c r="C69" s="27"/>
      <c r="D69" s="42" t="str">
        <f t="shared" si="6"/>
        <v/>
      </c>
      <c r="E69" s="36" t="str">
        <f t="shared" si="2"/>
        <v/>
      </c>
      <c r="F69" s="36" t="str">
        <f t="shared" ca="1" si="3"/>
        <v/>
      </c>
      <c r="G69" s="36" t="str">
        <f t="shared" ca="1" si="1"/>
        <v/>
      </c>
      <c r="H69" s="37"/>
      <c r="I69" s="37"/>
      <c r="J69" s="37"/>
      <c r="K69" s="37"/>
      <c r="L69" s="37"/>
      <c r="M69" s="37"/>
      <c r="N69" s="37"/>
      <c r="O69" s="37"/>
      <c r="P69" s="37"/>
      <c r="Q69" s="37"/>
      <c r="R69" s="37"/>
      <c r="S69" s="28"/>
      <c r="T69" s="28"/>
      <c r="U69" s="28"/>
      <c r="V69" s="28"/>
      <c r="W69" s="28" t="str">
        <f t="shared" ca="1" si="4"/>
        <v/>
      </c>
      <c r="X69" s="39"/>
      <c r="Y69" s="28"/>
      <c r="Z69" s="28"/>
      <c r="AA69" s="28"/>
      <c r="AB69" s="28"/>
      <c r="AC69" s="28"/>
      <c r="AD69" s="43"/>
    </row>
    <row r="70" spans="1:30" s="44" customFormat="1">
      <c r="A70" s="17" t="str">
        <f t="shared" si="5"/>
        <v/>
      </c>
      <c r="B70" s="46"/>
      <c r="C70" s="27"/>
      <c r="D70" s="42" t="str">
        <f t="shared" si="6"/>
        <v/>
      </c>
      <c r="E70" s="36" t="str">
        <f t="shared" si="2"/>
        <v/>
      </c>
      <c r="F70" s="36" t="str">
        <f t="shared" ca="1" si="3"/>
        <v/>
      </c>
      <c r="G70" s="36" t="str">
        <f t="shared" ca="1" si="1"/>
        <v/>
      </c>
      <c r="H70" s="37"/>
      <c r="I70" s="37"/>
      <c r="J70" s="37"/>
      <c r="K70" s="37"/>
      <c r="L70" s="37"/>
      <c r="M70" s="37"/>
      <c r="N70" s="37"/>
      <c r="O70" s="37"/>
      <c r="P70" s="37"/>
      <c r="Q70" s="37"/>
      <c r="R70" s="37"/>
      <c r="S70" s="28"/>
      <c r="T70" s="28"/>
      <c r="U70" s="28"/>
      <c r="V70" s="28"/>
      <c r="W70" s="28" t="str">
        <f t="shared" ca="1" si="4"/>
        <v/>
      </c>
      <c r="X70" s="39"/>
      <c r="Y70" s="28"/>
      <c r="Z70" s="28"/>
      <c r="AA70" s="28"/>
      <c r="AB70" s="28"/>
      <c r="AC70" s="28"/>
      <c r="AD70" s="43"/>
    </row>
    <row r="71" spans="1:30" s="44" customFormat="1">
      <c r="A71" s="17" t="str">
        <f t="shared" si="5"/>
        <v/>
      </c>
      <c r="B71" s="46"/>
      <c r="C71" s="27"/>
      <c r="D71" s="42" t="str">
        <f t="shared" si="6"/>
        <v/>
      </c>
      <c r="E71" s="36" t="str">
        <f t="shared" si="2"/>
        <v/>
      </c>
      <c r="F71" s="36" t="str">
        <f t="shared" ca="1" si="3"/>
        <v/>
      </c>
      <c r="G71" s="36" t="str">
        <f t="shared" ca="1" si="1"/>
        <v/>
      </c>
      <c r="H71" s="37"/>
      <c r="I71" s="37"/>
      <c r="J71" s="37"/>
      <c r="K71" s="37"/>
      <c r="L71" s="37"/>
      <c r="M71" s="37"/>
      <c r="N71" s="37"/>
      <c r="O71" s="37"/>
      <c r="P71" s="37"/>
      <c r="Q71" s="37"/>
      <c r="R71" s="37"/>
      <c r="S71" s="28"/>
      <c r="T71" s="28"/>
      <c r="U71" s="28"/>
      <c r="V71" s="28"/>
      <c r="W71" s="28" t="str">
        <f t="shared" ca="1" si="4"/>
        <v/>
      </c>
      <c r="X71" s="39"/>
      <c r="Y71" s="28"/>
      <c r="Z71" s="28"/>
      <c r="AA71" s="28"/>
      <c r="AB71" s="28"/>
      <c r="AC71" s="28"/>
      <c r="AD71" s="43"/>
    </row>
    <row r="72" spans="1:30" s="44" customFormat="1">
      <c r="A72" s="17" t="str">
        <f t="shared" si="5"/>
        <v/>
      </c>
      <c r="B72" s="46"/>
      <c r="C72" s="27"/>
      <c r="D72" s="42" t="str">
        <f t="shared" si="6"/>
        <v/>
      </c>
      <c r="E72" s="36" t="str">
        <f t="shared" si="2"/>
        <v/>
      </c>
      <c r="F72" s="36" t="str">
        <f t="shared" ca="1" si="3"/>
        <v/>
      </c>
      <c r="G72" s="36" t="str">
        <f t="shared" ca="1" si="1"/>
        <v/>
      </c>
      <c r="H72" s="37"/>
      <c r="I72" s="37"/>
      <c r="J72" s="37"/>
      <c r="K72" s="37"/>
      <c r="L72" s="37"/>
      <c r="M72" s="37"/>
      <c r="N72" s="37"/>
      <c r="O72" s="37"/>
      <c r="P72" s="37"/>
      <c r="Q72" s="37"/>
      <c r="R72" s="37"/>
      <c r="S72" s="28"/>
      <c r="T72" s="28"/>
      <c r="U72" s="28"/>
      <c r="V72" s="28"/>
      <c r="W72" s="28" t="str">
        <f t="shared" ca="1" si="4"/>
        <v/>
      </c>
      <c r="X72" s="39"/>
      <c r="Y72" s="28"/>
      <c r="Z72" s="28"/>
      <c r="AA72" s="28"/>
      <c r="AB72" s="28"/>
      <c r="AC72" s="28"/>
      <c r="AD72" s="43"/>
    </row>
    <row r="73" spans="1:30" s="44" customFormat="1">
      <c r="A73" s="17" t="str">
        <f t="shared" si="5"/>
        <v/>
      </c>
      <c r="B73" s="46"/>
      <c r="C73" s="27"/>
      <c r="D73" s="42" t="str">
        <f t="shared" si="6"/>
        <v/>
      </c>
      <c r="E73" s="36" t="str">
        <f t="shared" si="2"/>
        <v/>
      </c>
      <c r="F73" s="36" t="str">
        <f t="shared" ca="1" si="3"/>
        <v/>
      </c>
      <c r="G73" s="36" t="str">
        <f t="shared" ca="1" si="1"/>
        <v/>
      </c>
      <c r="H73" s="37"/>
      <c r="I73" s="37"/>
      <c r="J73" s="37"/>
      <c r="K73" s="37"/>
      <c r="L73" s="37"/>
      <c r="M73" s="37"/>
      <c r="N73" s="37"/>
      <c r="O73" s="37"/>
      <c r="P73" s="37"/>
      <c r="Q73" s="37"/>
      <c r="R73" s="37"/>
      <c r="S73" s="28"/>
      <c r="T73" s="28"/>
      <c r="U73" s="28"/>
      <c r="V73" s="28"/>
      <c r="W73" s="28" t="str">
        <f t="shared" ca="1" si="4"/>
        <v/>
      </c>
      <c r="X73" s="39"/>
      <c r="Y73" s="28"/>
      <c r="Z73" s="28"/>
      <c r="AA73" s="28"/>
      <c r="AB73" s="28"/>
      <c r="AC73" s="28"/>
      <c r="AD73" s="43"/>
    </row>
    <row r="74" spans="1:30" s="44" customFormat="1">
      <c r="A74" s="17" t="str">
        <f t="shared" si="5"/>
        <v/>
      </c>
      <c r="B74" s="46"/>
      <c r="C74" s="27"/>
      <c r="D74" s="42" t="str">
        <f t="shared" si="6"/>
        <v/>
      </c>
      <c r="E74" s="36" t="str">
        <f t="shared" si="2"/>
        <v/>
      </c>
      <c r="F74" s="36" t="str">
        <f t="shared" ca="1" si="3"/>
        <v/>
      </c>
      <c r="G74" s="36" t="str">
        <f t="shared" ca="1" si="1"/>
        <v/>
      </c>
      <c r="H74" s="37"/>
      <c r="I74" s="37"/>
      <c r="J74" s="37"/>
      <c r="K74" s="37"/>
      <c r="L74" s="37"/>
      <c r="M74" s="37"/>
      <c r="N74" s="37"/>
      <c r="O74" s="37"/>
      <c r="P74" s="37"/>
      <c r="Q74" s="37"/>
      <c r="R74" s="37"/>
      <c r="S74" s="28"/>
      <c r="T74" s="28"/>
      <c r="U74" s="28"/>
      <c r="V74" s="28"/>
      <c r="W74" s="28" t="str">
        <f t="shared" ca="1" si="4"/>
        <v/>
      </c>
      <c r="X74" s="39"/>
      <c r="Y74" s="28"/>
      <c r="Z74" s="28"/>
      <c r="AA74" s="28"/>
      <c r="AB74" s="28"/>
      <c r="AC74" s="28"/>
      <c r="AD74" s="43"/>
    </row>
    <row r="75" spans="1:30" s="44" customFormat="1">
      <c r="A75" s="17" t="str">
        <f t="shared" si="5"/>
        <v/>
      </c>
      <c r="B75" s="46"/>
      <c r="C75" s="27"/>
      <c r="D75" s="42" t="str">
        <f t="shared" si="6"/>
        <v/>
      </c>
      <c r="E75" s="36" t="str">
        <f t="shared" si="2"/>
        <v/>
      </c>
      <c r="F75" s="36" t="str">
        <f t="shared" ca="1" si="3"/>
        <v/>
      </c>
      <c r="G75" s="36" t="str">
        <f t="shared" ca="1" si="1"/>
        <v/>
      </c>
      <c r="H75" s="37"/>
      <c r="I75" s="37"/>
      <c r="J75" s="37"/>
      <c r="K75" s="37"/>
      <c r="L75" s="37"/>
      <c r="M75" s="37"/>
      <c r="N75" s="37"/>
      <c r="O75" s="37"/>
      <c r="P75" s="37"/>
      <c r="Q75" s="37"/>
      <c r="R75" s="37"/>
      <c r="S75" s="28"/>
      <c r="T75" s="28"/>
      <c r="U75" s="28"/>
      <c r="V75" s="28"/>
      <c r="W75" s="28" t="str">
        <f t="shared" ca="1" si="4"/>
        <v/>
      </c>
      <c r="X75" s="39"/>
      <c r="Y75" s="28"/>
      <c r="Z75" s="28"/>
      <c r="AA75" s="28"/>
      <c r="AB75" s="28"/>
      <c r="AC75" s="28"/>
      <c r="AD75" s="43"/>
    </row>
    <row r="76" spans="1:30" s="44" customFormat="1">
      <c r="A76" s="17" t="str">
        <f t="shared" si="5"/>
        <v/>
      </c>
      <c r="B76" s="46"/>
      <c r="C76" s="27"/>
      <c r="D76" s="42" t="str">
        <f t="shared" si="6"/>
        <v/>
      </c>
      <c r="E76" s="36" t="str">
        <f t="shared" si="2"/>
        <v/>
      </c>
      <c r="F76" s="36" t="str">
        <f t="shared" ca="1" si="3"/>
        <v/>
      </c>
      <c r="G76" s="36" t="str">
        <f t="shared" ca="1" si="1"/>
        <v/>
      </c>
      <c r="H76" s="37"/>
      <c r="I76" s="37"/>
      <c r="J76" s="37"/>
      <c r="K76" s="37"/>
      <c r="L76" s="37"/>
      <c r="M76" s="37"/>
      <c r="N76" s="37"/>
      <c r="O76" s="37"/>
      <c r="P76" s="37"/>
      <c r="Q76" s="37"/>
      <c r="R76" s="37"/>
      <c r="S76" s="28"/>
      <c r="T76" s="28"/>
      <c r="U76" s="28"/>
      <c r="V76" s="28"/>
      <c r="W76" s="28" t="str">
        <f t="shared" ca="1" si="4"/>
        <v/>
      </c>
      <c r="X76" s="39"/>
      <c r="Y76" s="28"/>
      <c r="Z76" s="28"/>
      <c r="AA76" s="28"/>
      <c r="AB76" s="28"/>
      <c r="AC76" s="28"/>
      <c r="AD76" s="43"/>
    </row>
    <row r="77" spans="1:30" s="44" customFormat="1">
      <c r="A77" s="17" t="str">
        <f t="shared" si="5"/>
        <v/>
      </c>
      <c r="B77" s="46"/>
      <c r="C77" s="27"/>
      <c r="D77" s="42" t="str">
        <f t="shared" si="6"/>
        <v/>
      </c>
      <c r="E77" s="36" t="str">
        <f t="shared" si="2"/>
        <v/>
      </c>
      <c r="F77" s="36" t="str">
        <f t="shared" ca="1" si="3"/>
        <v/>
      </c>
      <c r="G77" s="36" t="str">
        <f t="shared" ca="1" si="1"/>
        <v/>
      </c>
      <c r="H77" s="37"/>
      <c r="I77" s="37"/>
      <c r="J77" s="37"/>
      <c r="K77" s="37"/>
      <c r="L77" s="37"/>
      <c r="M77" s="37"/>
      <c r="N77" s="37"/>
      <c r="O77" s="37"/>
      <c r="P77" s="37"/>
      <c r="Q77" s="37"/>
      <c r="R77" s="37"/>
      <c r="S77" s="28"/>
      <c r="T77" s="28"/>
      <c r="U77" s="28"/>
      <c r="V77" s="28"/>
      <c r="W77" s="28" t="str">
        <f t="shared" ca="1" si="4"/>
        <v/>
      </c>
      <c r="X77" s="39"/>
      <c r="Y77" s="28"/>
      <c r="Z77" s="28"/>
      <c r="AA77" s="28"/>
      <c r="AB77" s="28"/>
      <c r="AC77" s="28"/>
      <c r="AD77" s="43"/>
    </row>
    <row r="78" spans="1:30" s="44" customFormat="1">
      <c r="A78" s="17" t="str">
        <f t="shared" si="5"/>
        <v/>
      </c>
      <c r="B78" s="46"/>
      <c r="C78" s="27"/>
      <c r="D78" s="42" t="str">
        <f t="shared" si="6"/>
        <v/>
      </c>
      <c r="E78" s="36" t="str">
        <f t="shared" si="2"/>
        <v/>
      </c>
      <c r="F78" s="36" t="str">
        <f t="shared" ca="1" si="3"/>
        <v/>
      </c>
      <c r="G78" s="36" t="str">
        <f t="shared" ca="1" si="1"/>
        <v/>
      </c>
      <c r="H78" s="37"/>
      <c r="I78" s="37"/>
      <c r="J78" s="37"/>
      <c r="K78" s="37"/>
      <c r="L78" s="37"/>
      <c r="M78" s="37"/>
      <c r="N78" s="37"/>
      <c r="O78" s="37"/>
      <c r="P78" s="37"/>
      <c r="Q78" s="37"/>
      <c r="R78" s="37"/>
      <c r="S78" s="28"/>
      <c r="T78" s="28"/>
      <c r="U78" s="28"/>
      <c r="V78" s="28"/>
      <c r="W78" s="28" t="str">
        <f t="shared" ca="1" si="4"/>
        <v/>
      </c>
      <c r="X78" s="39"/>
      <c r="Y78" s="28"/>
      <c r="Z78" s="28"/>
      <c r="AA78" s="28"/>
      <c r="AB78" s="28"/>
      <c r="AC78" s="28"/>
      <c r="AD78" s="43"/>
    </row>
    <row r="79" spans="1:30" s="44" customFormat="1">
      <c r="A79" s="17" t="str">
        <f t="shared" si="5"/>
        <v/>
      </c>
      <c r="B79" s="46"/>
      <c r="C79" s="27"/>
      <c r="D79" s="42" t="str">
        <f t="shared" si="6"/>
        <v/>
      </c>
      <c r="E79" s="36" t="str">
        <f t="shared" si="2"/>
        <v/>
      </c>
      <c r="F79" s="36" t="str">
        <f t="shared" ca="1" si="3"/>
        <v/>
      </c>
      <c r="G79" s="36" t="str">
        <f t="shared" ca="1" si="1"/>
        <v/>
      </c>
      <c r="H79" s="37"/>
      <c r="I79" s="37"/>
      <c r="J79" s="37"/>
      <c r="K79" s="37"/>
      <c r="L79" s="37"/>
      <c r="M79" s="37"/>
      <c r="N79" s="37"/>
      <c r="O79" s="37"/>
      <c r="P79" s="37"/>
      <c r="Q79" s="37"/>
      <c r="R79" s="37"/>
      <c r="S79" s="28"/>
      <c r="T79" s="28"/>
      <c r="U79" s="28"/>
      <c r="V79" s="28"/>
      <c r="W79" s="28" t="str">
        <f t="shared" ca="1" si="4"/>
        <v/>
      </c>
      <c r="X79" s="39"/>
      <c r="Y79" s="28"/>
      <c r="Z79" s="28"/>
      <c r="AA79" s="28"/>
      <c r="AB79" s="28"/>
      <c r="AC79" s="28"/>
      <c r="AD79" s="43"/>
    </row>
    <row r="80" spans="1:30" s="44" customFormat="1">
      <c r="A80" s="17" t="str">
        <f>IF(C80="","",A79+1)</f>
        <v/>
      </c>
      <c r="B80" s="46"/>
      <c r="C80" s="27"/>
      <c r="D80" s="42" t="str">
        <f t="shared" si="6"/>
        <v/>
      </c>
      <c r="E80" s="36" t="str">
        <f t="shared" si="2"/>
        <v/>
      </c>
      <c r="F80" s="36" t="str">
        <f t="shared" ca="1" si="3"/>
        <v/>
      </c>
      <c r="G80" s="36" t="str">
        <f t="shared" ca="1" si="1"/>
        <v/>
      </c>
      <c r="H80" s="37"/>
      <c r="I80" s="37"/>
      <c r="J80" s="37"/>
      <c r="K80" s="37"/>
      <c r="L80" s="37"/>
      <c r="M80" s="37"/>
      <c r="N80" s="37"/>
      <c r="O80" s="37"/>
      <c r="P80" s="37"/>
      <c r="Q80" s="37"/>
      <c r="R80" s="37"/>
      <c r="S80" s="28"/>
      <c r="T80" s="28"/>
      <c r="U80" s="28"/>
      <c r="V80" s="28"/>
      <c r="W80" s="28" t="str">
        <f t="shared" ca="1" si="4"/>
        <v/>
      </c>
      <c r="X80" s="39"/>
      <c r="Y80" s="28"/>
      <c r="Z80" s="28"/>
      <c r="AA80" s="28"/>
      <c r="AB80" s="28"/>
      <c r="AC80" s="28"/>
      <c r="AD80" s="43"/>
    </row>
    <row r="81" spans="8:30" s="44" customFormat="1">
      <c r="H81" s="37"/>
      <c r="I81" s="37"/>
      <c r="J81" s="37"/>
      <c r="K81" s="37"/>
      <c r="L81" s="37"/>
      <c r="M81" s="37"/>
      <c r="N81" s="37"/>
      <c r="O81" s="37"/>
      <c r="P81" s="37"/>
      <c r="Q81" s="37"/>
      <c r="R81" s="37"/>
      <c r="S81" s="28"/>
      <c r="T81" s="28"/>
      <c r="U81" s="28"/>
      <c r="V81" s="28"/>
      <c r="W81" s="28"/>
      <c r="X81" s="39"/>
      <c r="Y81" s="28"/>
      <c r="Z81" s="28"/>
      <c r="AA81" s="28"/>
      <c r="AB81" s="28"/>
      <c r="AC81" s="28"/>
      <c r="AD81" s="43"/>
    </row>
    <row r="82" spans="8:30" s="44" customFormat="1">
      <c r="H82" s="37"/>
      <c r="I82" s="37"/>
      <c r="J82" s="37"/>
      <c r="K82" s="37"/>
      <c r="L82" s="37"/>
      <c r="M82" s="37"/>
      <c r="N82" s="37"/>
      <c r="O82" s="37"/>
      <c r="P82" s="37"/>
      <c r="Q82" s="37"/>
      <c r="R82" s="37"/>
      <c r="S82" s="28"/>
      <c r="T82" s="28"/>
      <c r="U82" s="28"/>
      <c r="V82" s="28"/>
      <c r="W82" s="28"/>
      <c r="X82" s="39"/>
      <c r="Y82" s="28"/>
      <c r="Z82" s="28"/>
      <c r="AA82" s="28"/>
      <c r="AB82" s="28"/>
      <c r="AC82" s="28"/>
      <c r="AD82" s="43"/>
    </row>
    <row r="83" spans="8:30" s="44" customFormat="1">
      <c r="H83" s="37"/>
      <c r="I83" s="37"/>
      <c r="J83" s="37"/>
      <c r="K83" s="37"/>
      <c r="L83" s="37"/>
      <c r="M83" s="37"/>
      <c r="N83" s="37"/>
      <c r="O83" s="37"/>
      <c r="P83" s="37"/>
      <c r="Q83" s="37"/>
      <c r="R83" s="37"/>
      <c r="S83" s="28"/>
      <c r="T83" s="28"/>
      <c r="U83" s="28"/>
      <c r="V83" s="28"/>
      <c r="W83" s="28"/>
      <c r="X83" s="39"/>
      <c r="Y83" s="28"/>
      <c r="Z83" s="28"/>
      <c r="AA83" s="28"/>
      <c r="AB83" s="28"/>
      <c r="AC83" s="28"/>
      <c r="AD83" s="43"/>
    </row>
    <row r="84" spans="8:30" s="44" customFormat="1">
      <c r="H84" s="37"/>
      <c r="I84" s="37"/>
      <c r="J84" s="37"/>
      <c r="K84" s="37"/>
      <c r="L84" s="37"/>
      <c r="M84" s="37"/>
      <c r="N84" s="37"/>
      <c r="O84" s="37"/>
      <c r="P84" s="37"/>
      <c r="Q84" s="37"/>
      <c r="R84" s="37"/>
      <c r="S84" s="28"/>
      <c r="T84" s="28"/>
      <c r="U84" s="28"/>
      <c r="V84" s="28"/>
      <c r="W84" s="28"/>
      <c r="X84" s="39"/>
      <c r="Y84" s="28"/>
      <c r="Z84" s="28"/>
      <c r="AA84" s="28"/>
      <c r="AB84" s="28"/>
      <c r="AC84" s="28"/>
      <c r="AD84" s="43"/>
    </row>
    <row r="85" spans="8:30" s="44" customFormat="1">
      <c r="H85" s="37"/>
      <c r="I85" s="37"/>
      <c r="J85" s="37"/>
      <c r="K85" s="37"/>
      <c r="L85" s="37"/>
      <c r="M85" s="37"/>
      <c r="N85" s="37"/>
      <c r="O85" s="37"/>
      <c r="P85" s="37"/>
      <c r="Q85" s="37"/>
      <c r="R85" s="37"/>
      <c r="S85" s="28"/>
      <c r="T85" s="28"/>
      <c r="U85" s="28"/>
      <c r="V85" s="28"/>
      <c r="W85" s="28"/>
      <c r="X85" s="39"/>
      <c r="Y85" s="28"/>
      <c r="Z85" s="28"/>
      <c r="AA85" s="28"/>
      <c r="AB85" s="28"/>
      <c r="AC85" s="28"/>
      <c r="AD85" s="43"/>
    </row>
    <row r="86" spans="8:30" s="44" customFormat="1">
      <c r="H86" s="37"/>
      <c r="I86" s="37"/>
      <c r="J86" s="37"/>
      <c r="K86" s="37"/>
      <c r="L86" s="37"/>
      <c r="M86" s="37"/>
      <c r="N86" s="37"/>
      <c r="O86" s="37"/>
      <c r="P86" s="37"/>
      <c r="Q86" s="37"/>
      <c r="R86" s="37"/>
      <c r="S86" s="28"/>
      <c r="T86" s="28"/>
      <c r="U86" s="28"/>
      <c r="V86" s="28"/>
      <c r="W86" s="28"/>
      <c r="X86" s="39"/>
      <c r="Y86" s="28"/>
      <c r="Z86" s="28"/>
      <c r="AA86" s="28"/>
      <c r="AB86" s="28"/>
      <c r="AC86" s="28"/>
      <c r="AD86" s="43"/>
    </row>
    <row r="87" spans="8:30" s="44" customFormat="1">
      <c r="H87" s="37"/>
      <c r="I87" s="37"/>
      <c r="J87" s="37"/>
      <c r="K87" s="37"/>
      <c r="L87" s="37"/>
      <c r="M87" s="37"/>
      <c r="N87" s="37"/>
      <c r="O87" s="37"/>
      <c r="P87" s="37"/>
      <c r="Q87" s="37"/>
      <c r="R87" s="37"/>
      <c r="S87" s="28"/>
      <c r="T87" s="28"/>
      <c r="U87" s="28"/>
      <c r="V87" s="28"/>
      <c r="W87" s="28"/>
      <c r="X87" s="39"/>
      <c r="Y87" s="28"/>
      <c r="Z87" s="28"/>
      <c r="AA87" s="28"/>
      <c r="AB87" s="28"/>
      <c r="AC87" s="28"/>
      <c r="AD87" s="43"/>
    </row>
    <row r="88" spans="8:30" s="44" customFormat="1">
      <c r="H88" s="37"/>
      <c r="I88" s="37"/>
      <c r="J88" s="37"/>
      <c r="K88" s="37"/>
      <c r="L88" s="37"/>
      <c r="M88" s="37"/>
      <c r="N88" s="37"/>
      <c r="O88" s="37"/>
      <c r="P88" s="37"/>
      <c r="Q88" s="37"/>
      <c r="R88" s="37"/>
      <c r="S88" s="28"/>
      <c r="T88" s="28"/>
      <c r="U88" s="28"/>
      <c r="V88" s="28"/>
      <c r="W88" s="28"/>
      <c r="X88" s="39"/>
      <c r="Y88" s="28"/>
      <c r="Z88" s="28"/>
      <c r="AA88" s="28"/>
      <c r="AB88" s="28"/>
      <c r="AC88" s="28"/>
      <c r="AD88" s="43"/>
    </row>
    <row r="89" spans="8:30" s="44" customFormat="1">
      <c r="H89" s="37"/>
      <c r="I89" s="37"/>
      <c r="J89" s="37"/>
      <c r="K89" s="37"/>
      <c r="L89" s="37"/>
      <c r="M89" s="37"/>
      <c r="N89" s="37"/>
      <c r="O89" s="37"/>
      <c r="P89" s="37"/>
      <c r="Q89" s="37"/>
      <c r="R89" s="37"/>
      <c r="S89" s="28"/>
      <c r="T89" s="28"/>
      <c r="U89" s="28"/>
      <c r="V89" s="28"/>
      <c r="W89" s="28"/>
      <c r="X89" s="39"/>
      <c r="Y89" s="28"/>
      <c r="Z89" s="28"/>
      <c r="AA89" s="28"/>
      <c r="AB89" s="28"/>
      <c r="AC89" s="28"/>
      <c r="AD89" s="43"/>
    </row>
    <row r="90" spans="8:30" s="44" customFormat="1">
      <c r="H90" s="37"/>
      <c r="I90" s="37"/>
      <c r="J90" s="37"/>
      <c r="K90" s="37"/>
      <c r="L90" s="37"/>
      <c r="M90" s="37"/>
      <c r="N90" s="37"/>
      <c r="O90" s="37"/>
      <c r="P90" s="37"/>
      <c r="Q90" s="37"/>
      <c r="R90" s="37"/>
      <c r="S90" s="28"/>
      <c r="T90" s="28"/>
      <c r="U90" s="28"/>
      <c r="V90" s="28"/>
      <c r="W90" s="28"/>
      <c r="X90" s="39"/>
      <c r="Y90" s="28"/>
      <c r="Z90" s="28"/>
      <c r="AA90" s="28"/>
      <c r="AB90" s="28"/>
      <c r="AC90" s="28"/>
      <c r="AD90" s="43"/>
    </row>
    <row r="91" spans="8:30" s="44" customFormat="1">
      <c r="H91" s="37"/>
      <c r="I91" s="37"/>
      <c r="J91" s="37"/>
      <c r="K91" s="37"/>
      <c r="L91" s="37"/>
      <c r="M91" s="37"/>
      <c r="N91" s="37"/>
      <c r="O91" s="37"/>
      <c r="P91" s="37"/>
      <c r="Q91" s="37"/>
      <c r="R91" s="37"/>
      <c r="S91" s="28"/>
      <c r="T91" s="28"/>
      <c r="U91" s="28"/>
      <c r="V91" s="28"/>
      <c r="W91" s="28"/>
      <c r="X91" s="39"/>
      <c r="Y91" s="28"/>
      <c r="Z91" s="28"/>
      <c r="AA91" s="28"/>
      <c r="AB91" s="28"/>
      <c r="AC91" s="28"/>
      <c r="AD91" s="43"/>
    </row>
    <row r="92" spans="8:30" s="44" customFormat="1">
      <c r="H92" s="37"/>
      <c r="I92" s="37"/>
      <c r="J92" s="37"/>
      <c r="K92" s="37"/>
      <c r="L92" s="37"/>
      <c r="M92" s="37"/>
      <c r="N92" s="37"/>
      <c r="O92" s="37"/>
      <c r="P92" s="37"/>
      <c r="Q92" s="37"/>
      <c r="R92" s="37"/>
      <c r="S92" s="28"/>
      <c r="T92" s="28"/>
      <c r="U92" s="28"/>
      <c r="V92" s="28"/>
      <c r="W92" s="28"/>
      <c r="X92" s="39"/>
      <c r="Y92" s="28"/>
      <c r="Z92" s="28"/>
      <c r="AA92" s="28"/>
      <c r="AB92" s="28"/>
      <c r="AC92" s="28"/>
      <c r="AD92" s="43"/>
    </row>
    <row r="93" spans="8:30" s="44" customFormat="1">
      <c r="H93" s="37"/>
      <c r="I93" s="37"/>
      <c r="J93" s="37"/>
      <c r="K93" s="37"/>
      <c r="L93" s="37"/>
      <c r="M93" s="37"/>
      <c r="N93" s="37"/>
      <c r="O93" s="37"/>
      <c r="P93" s="37"/>
      <c r="Q93" s="37"/>
      <c r="R93" s="37"/>
      <c r="S93" s="28"/>
      <c r="T93" s="28"/>
      <c r="U93" s="28"/>
      <c r="V93" s="28"/>
      <c r="W93" s="28"/>
      <c r="X93" s="39"/>
      <c r="Y93" s="28"/>
      <c r="Z93" s="28"/>
      <c r="AA93" s="28"/>
      <c r="AB93" s="28"/>
      <c r="AC93" s="28"/>
      <c r="AD93" s="43"/>
    </row>
    <row r="94" spans="8:30" s="44" customFormat="1">
      <c r="H94" s="37"/>
      <c r="I94" s="37"/>
      <c r="J94" s="37"/>
      <c r="K94" s="37"/>
      <c r="L94" s="37"/>
      <c r="M94" s="37"/>
      <c r="N94" s="37"/>
      <c r="O94" s="37"/>
      <c r="P94" s="37"/>
      <c r="Q94" s="37"/>
      <c r="R94" s="37"/>
      <c r="S94" s="28"/>
      <c r="T94" s="28"/>
      <c r="U94" s="28"/>
      <c r="V94" s="28"/>
      <c r="W94" s="28"/>
      <c r="X94" s="39"/>
      <c r="Y94" s="28"/>
      <c r="Z94" s="28"/>
      <c r="AA94" s="28"/>
      <c r="AB94" s="28"/>
      <c r="AC94" s="28"/>
      <c r="AD94" s="43"/>
    </row>
    <row r="95" spans="8:30" s="44" customFormat="1">
      <c r="H95" s="37"/>
      <c r="I95" s="37"/>
      <c r="J95" s="37"/>
      <c r="K95" s="37"/>
      <c r="L95" s="37"/>
      <c r="M95" s="37"/>
      <c r="N95" s="37"/>
      <c r="O95" s="37"/>
      <c r="P95" s="37"/>
      <c r="Q95" s="37"/>
      <c r="R95" s="37"/>
      <c r="S95" s="28"/>
      <c r="T95" s="28"/>
      <c r="U95" s="28"/>
      <c r="V95" s="28"/>
      <c r="W95" s="28"/>
      <c r="X95" s="39"/>
      <c r="Y95" s="28"/>
      <c r="Z95" s="28"/>
      <c r="AA95" s="28"/>
      <c r="AB95" s="28"/>
      <c r="AC95" s="28"/>
      <c r="AD95" s="43"/>
    </row>
    <row r="96" spans="8:30" s="44" customFormat="1">
      <c r="H96" s="37"/>
      <c r="I96" s="37"/>
      <c r="J96" s="37"/>
      <c r="K96" s="37"/>
      <c r="L96" s="37"/>
      <c r="M96" s="37"/>
      <c r="N96" s="37"/>
      <c r="O96" s="37"/>
      <c r="P96" s="37"/>
      <c r="Q96" s="37"/>
      <c r="R96" s="37"/>
      <c r="S96" s="28"/>
      <c r="T96" s="28"/>
      <c r="U96" s="28"/>
      <c r="V96" s="28"/>
      <c r="W96" s="28"/>
      <c r="X96" s="39"/>
      <c r="Y96" s="28"/>
      <c r="Z96" s="28"/>
      <c r="AA96" s="28"/>
      <c r="AB96" s="28"/>
      <c r="AC96" s="28"/>
      <c r="AD96" s="43"/>
    </row>
    <row r="97" spans="8:30" s="44" customFormat="1">
      <c r="H97" s="37"/>
      <c r="I97" s="37"/>
      <c r="J97" s="37"/>
      <c r="K97" s="37"/>
      <c r="L97" s="37"/>
      <c r="M97" s="37"/>
      <c r="N97" s="37"/>
      <c r="O97" s="37"/>
      <c r="P97" s="37"/>
      <c r="Q97" s="37"/>
      <c r="R97" s="37"/>
      <c r="S97" s="28"/>
      <c r="T97" s="28"/>
      <c r="U97" s="28"/>
      <c r="V97" s="28"/>
      <c r="W97" s="28"/>
      <c r="X97" s="39"/>
      <c r="Y97" s="28"/>
      <c r="Z97" s="28"/>
      <c r="AA97" s="28"/>
      <c r="AB97" s="28"/>
      <c r="AC97" s="28"/>
      <c r="AD97" s="43"/>
    </row>
    <row r="98" spans="8:30" s="44" customFormat="1">
      <c r="H98" s="37"/>
      <c r="I98" s="37"/>
      <c r="J98" s="37"/>
      <c r="K98" s="37"/>
      <c r="L98" s="37"/>
      <c r="M98" s="37"/>
      <c r="N98" s="37"/>
      <c r="O98" s="37"/>
      <c r="P98" s="37"/>
      <c r="Q98" s="37"/>
      <c r="R98" s="37"/>
      <c r="S98" s="28"/>
      <c r="T98" s="28"/>
      <c r="U98" s="28"/>
      <c r="V98" s="28"/>
      <c r="W98" s="28"/>
      <c r="X98" s="39"/>
      <c r="Y98" s="28"/>
      <c r="Z98" s="28"/>
      <c r="AA98" s="28"/>
      <c r="AB98" s="28"/>
      <c r="AC98" s="28"/>
      <c r="AD98" s="43"/>
    </row>
    <row r="99" spans="8:30" s="44" customFormat="1">
      <c r="H99" s="37"/>
      <c r="I99" s="37"/>
      <c r="J99" s="37"/>
      <c r="K99" s="37"/>
      <c r="L99" s="37"/>
      <c r="M99" s="37"/>
      <c r="N99" s="37"/>
      <c r="O99" s="37"/>
      <c r="P99" s="37"/>
      <c r="Q99" s="37"/>
      <c r="R99" s="37"/>
      <c r="S99" s="28"/>
      <c r="T99" s="28"/>
      <c r="U99" s="28"/>
      <c r="V99" s="28"/>
      <c r="W99" s="28"/>
      <c r="X99" s="39"/>
      <c r="Y99" s="28"/>
      <c r="Z99" s="28"/>
      <c r="AA99" s="28"/>
      <c r="AB99" s="28"/>
      <c r="AC99" s="28"/>
      <c r="AD99" s="43"/>
    </row>
    <row r="100" spans="8:30" s="44" customFormat="1">
      <c r="H100" s="37"/>
      <c r="I100" s="37"/>
      <c r="J100" s="37"/>
      <c r="K100" s="37"/>
      <c r="L100" s="37"/>
      <c r="M100" s="37"/>
      <c r="N100" s="37"/>
      <c r="O100" s="37"/>
      <c r="P100" s="37"/>
      <c r="Q100" s="37"/>
      <c r="R100" s="37"/>
      <c r="S100" s="28"/>
      <c r="T100" s="28"/>
      <c r="U100" s="28"/>
      <c r="V100" s="28"/>
      <c r="W100" s="28"/>
      <c r="X100" s="39"/>
      <c r="Y100" s="28"/>
      <c r="Z100" s="28"/>
      <c r="AA100" s="28"/>
      <c r="AB100" s="28"/>
      <c r="AC100" s="28"/>
      <c r="AD100" s="43"/>
    </row>
    <row r="101" spans="8:30" s="44" customFormat="1">
      <c r="H101" s="37"/>
      <c r="I101" s="37"/>
      <c r="J101" s="37"/>
      <c r="K101" s="37"/>
      <c r="L101" s="37"/>
      <c r="M101" s="37"/>
      <c r="N101" s="37"/>
      <c r="O101" s="37"/>
      <c r="P101" s="37"/>
      <c r="Q101" s="37"/>
      <c r="R101" s="37"/>
      <c r="S101" s="28"/>
      <c r="T101" s="28"/>
      <c r="U101" s="28"/>
      <c r="V101" s="28"/>
      <c r="W101" s="28"/>
      <c r="X101" s="39"/>
      <c r="Y101" s="28"/>
      <c r="Z101" s="28"/>
      <c r="AA101" s="28"/>
      <c r="AB101" s="28"/>
      <c r="AC101" s="28"/>
      <c r="AD101" s="43"/>
    </row>
    <row r="102" spans="8:30" s="44" customFormat="1">
      <c r="H102" s="37"/>
      <c r="I102" s="37"/>
      <c r="J102" s="37"/>
      <c r="K102" s="37"/>
      <c r="L102" s="37"/>
      <c r="M102" s="37"/>
      <c r="N102" s="37"/>
      <c r="O102" s="37"/>
      <c r="P102" s="37"/>
      <c r="Q102" s="37"/>
      <c r="R102" s="37"/>
      <c r="S102" s="28"/>
      <c r="T102" s="28"/>
      <c r="U102" s="28"/>
      <c r="V102" s="28"/>
      <c r="W102" s="28"/>
      <c r="X102" s="39"/>
      <c r="Y102" s="28"/>
      <c r="Z102" s="28"/>
      <c r="AA102" s="28"/>
      <c r="AB102" s="28"/>
      <c r="AC102" s="28"/>
      <c r="AD102" s="43"/>
    </row>
    <row r="103" spans="8:30" s="44" customFormat="1">
      <c r="H103" s="37"/>
      <c r="I103" s="37"/>
      <c r="J103" s="37"/>
      <c r="K103" s="37"/>
      <c r="L103" s="37"/>
      <c r="M103" s="37"/>
      <c r="N103" s="37"/>
      <c r="O103" s="37"/>
      <c r="P103" s="37"/>
      <c r="Q103" s="37"/>
      <c r="R103" s="37"/>
      <c r="S103" s="28"/>
      <c r="T103" s="28"/>
      <c r="U103" s="28"/>
      <c r="V103" s="28"/>
      <c r="W103" s="28"/>
      <c r="X103" s="39"/>
      <c r="Y103" s="28"/>
      <c r="Z103" s="28"/>
      <c r="AA103" s="28"/>
      <c r="AB103" s="28"/>
      <c r="AC103" s="28"/>
      <c r="AD103" s="43"/>
    </row>
    <row r="104" spans="8:30" s="44" customFormat="1">
      <c r="H104" s="37"/>
      <c r="I104" s="37"/>
      <c r="J104" s="37"/>
      <c r="K104" s="37"/>
      <c r="L104" s="37"/>
      <c r="M104" s="37"/>
      <c r="N104" s="37"/>
      <c r="O104" s="37"/>
      <c r="P104" s="37"/>
      <c r="Q104" s="37"/>
      <c r="R104" s="37"/>
      <c r="S104" s="28"/>
      <c r="T104" s="28"/>
      <c r="U104" s="28"/>
      <c r="V104" s="28"/>
      <c r="W104" s="28"/>
      <c r="X104" s="39"/>
      <c r="Y104" s="28"/>
      <c r="Z104" s="28"/>
      <c r="AA104" s="28"/>
      <c r="AB104" s="28"/>
      <c r="AC104" s="28"/>
      <c r="AD104" s="43"/>
    </row>
    <row r="105" spans="8:30" s="44" customFormat="1">
      <c r="H105" s="37"/>
      <c r="I105" s="37"/>
      <c r="J105" s="37"/>
      <c r="K105" s="37"/>
      <c r="L105" s="37"/>
      <c r="M105" s="37"/>
      <c r="N105" s="37"/>
      <c r="O105" s="37"/>
      <c r="P105" s="37"/>
      <c r="Q105" s="37"/>
      <c r="R105" s="37"/>
      <c r="S105" s="28"/>
      <c r="T105" s="28"/>
      <c r="U105" s="28"/>
      <c r="V105" s="28"/>
      <c r="W105" s="28"/>
      <c r="X105" s="39"/>
      <c r="Y105" s="28"/>
      <c r="Z105" s="28"/>
      <c r="AA105" s="28"/>
      <c r="AB105" s="28"/>
      <c r="AC105" s="28"/>
      <c r="AD105" s="43"/>
    </row>
    <row r="106" spans="8:30" s="44" customFormat="1">
      <c r="H106" s="37"/>
      <c r="I106" s="37"/>
      <c r="J106" s="37"/>
      <c r="K106" s="37"/>
      <c r="L106" s="37"/>
      <c r="M106" s="37"/>
      <c r="N106" s="37"/>
      <c r="O106" s="37"/>
      <c r="P106" s="37"/>
      <c r="Q106" s="37"/>
      <c r="R106" s="37"/>
      <c r="S106" s="28"/>
      <c r="T106" s="28"/>
      <c r="U106" s="28"/>
      <c r="V106" s="28"/>
      <c r="W106" s="28"/>
      <c r="X106" s="39"/>
      <c r="Y106" s="28"/>
      <c r="Z106" s="28"/>
      <c r="AA106" s="28"/>
      <c r="AB106" s="28"/>
      <c r="AC106" s="28"/>
      <c r="AD106" s="43"/>
    </row>
    <row r="107" spans="8:30" s="44" customFormat="1">
      <c r="H107" s="37"/>
      <c r="I107" s="37"/>
      <c r="J107" s="37"/>
      <c r="K107" s="37"/>
      <c r="L107" s="37"/>
      <c r="M107" s="37"/>
      <c r="N107" s="37"/>
      <c r="O107" s="37"/>
      <c r="P107" s="37"/>
      <c r="Q107" s="37"/>
      <c r="R107" s="37"/>
      <c r="S107" s="28"/>
      <c r="T107" s="28"/>
      <c r="U107" s="28"/>
      <c r="V107" s="28"/>
      <c r="W107" s="28"/>
      <c r="X107" s="39"/>
      <c r="Y107" s="28"/>
      <c r="Z107" s="28"/>
      <c r="AA107" s="28"/>
      <c r="AB107" s="28"/>
      <c r="AC107" s="28"/>
      <c r="AD107" s="43"/>
    </row>
    <row r="108" spans="8:30" s="44" customFormat="1">
      <c r="H108" s="37"/>
      <c r="I108" s="37"/>
      <c r="J108" s="37"/>
      <c r="K108" s="37"/>
      <c r="L108" s="37"/>
      <c r="M108" s="37"/>
      <c r="N108" s="37"/>
      <c r="O108" s="37"/>
      <c r="P108" s="37"/>
      <c r="Q108" s="37"/>
      <c r="R108" s="37"/>
      <c r="S108" s="28"/>
      <c r="T108" s="28"/>
      <c r="U108" s="28"/>
      <c r="V108" s="28"/>
      <c r="W108" s="28"/>
      <c r="X108" s="39"/>
      <c r="Y108" s="28"/>
      <c r="Z108" s="28"/>
      <c r="AA108" s="28"/>
      <c r="AB108" s="28"/>
      <c r="AC108" s="28"/>
      <c r="AD108" s="43"/>
    </row>
    <row r="109" spans="8:30" s="44" customFormat="1">
      <c r="H109" s="37"/>
      <c r="I109" s="37"/>
      <c r="J109" s="37"/>
      <c r="K109" s="37"/>
      <c r="L109" s="37"/>
      <c r="M109" s="37"/>
      <c r="N109" s="37"/>
      <c r="O109" s="37"/>
      <c r="P109" s="37"/>
      <c r="Q109" s="37"/>
      <c r="R109" s="37"/>
      <c r="S109" s="28"/>
      <c r="T109" s="28"/>
      <c r="U109" s="28"/>
      <c r="V109" s="28"/>
      <c r="W109" s="28"/>
      <c r="X109" s="39"/>
      <c r="Y109" s="28"/>
      <c r="Z109" s="28"/>
      <c r="AA109" s="28"/>
      <c r="AB109" s="28"/>
      <c r="AC109" s="28"/>
      <c r="AD109" s="43"/>
    </row>
    <row r="110" spans="8:30" s="44" customFormat="1">
      <c r="H110" s="37"/>
      <c r="I110" s="37"/>
      <c r="J110" s="37"/>
      <c r="K110" s="37"/>
      <c r="L110" s="37"/>
      <c r="M110" s="37"/>
      <c r="N110" s="37"/>
      <c r="O110" s="37"/>
      <c r="P110" s="37"/>
      <c r="Q110" s="37"/>
      <c r="R110" s="37"/>
      <c r="S110" s="28"/>
      <c r="T110" s="28"/>
      <c r="U110" s="28"/>
      <c r="V110" s="28"/>
      <c r="W110" s="28"/>
      <c r="X110" s="39"/>
      <c r="Y110" s="28"/>
      <c r="Z110" s="28"/>
      <c r="AA110" s="28"/>
      <c r="AB110" s="28"/>
      <c r="AC110" s="28"/>
      <c r="AD110" s="43"/>
    </row>
    <row r="111" spans="8:30" s="44" customFormat="1">
      <c r="H111" s="37"/>
      <c r="I111" s="37"/>
      <c r="J111" s="37"/>
      <c r="K111" s="37"/>
      <c r="L111" s="37"/>
      <c r="M111" s="37"/>
      <c r="N111" s="37"/>
      <c r="O111" s="37"/>
      <c r="P111" s="37"/>
      <c r="Q111" s="37"/>
      <c r="R111" s="37"/>
      <c r="S111" s="28"/>
      <c r="T111" s="28"/>
      <c r="U111" s="28"/>
      <c r="V111" s="28"/>
      <c r="W111" s="28"/>
      <c r="X111" s="39"/>
      <c r="Y111" s="28"/>
      <c r="Z111" s="28"/>
      <c r="AA111" s="28"/>
      <c r="AB111" s="28"/>
      <c r="AC111" s="28"/>
      <c r="AD111" s="43"/>
    </row>
    <row r="112" spans="8:30" s="44" customFormat="1">
      <c r="H112" s="37"/>
      <c r="I112" s="37"/>
      <c r="J112" s="37"/>
      <c r="K112" s="37"/>
      <c r="L112" s="37"/>
      <c r="M112" s="37"/>
      <c r="N112" s="37"/>
      <c r="O112" s="37"/>
      <c r="P112" s="37"/>
      <c r="Q112" s="37"/>
      <c r="R112" s="37"/>
      <c r="S112" s="28"/>
      <c r="T112" s="28"/>
      <c r="U112" s="28"/>
      <c r="V112" s="28"/>
      <c r="W112" s="28"/>
      <c r="X112" s="39"/>
      <c r="Y112" s="28"/>
      <c r="Z112" s="28"/>
      <c r="AA112" s="28"/>
      <c r="AB112" s="28"/>
      <c r="AC112" s="28"/>
      <c r="AD112" s="43"/>
    </row>
    <row r="113" spans="8:30" s="44" customFormat="1">
      <c r="H113" s="37"/>
      <c r="I113" s="37"/>
      <c r="J113" s="37"/>
      <c r="K113" s="37"/>
      <c r="L113" s="37"/>
      <c r="M113" s="37"/>
      <c r="N113" s="37"/>
      <c r="O113" s="37"/>
      <c r="P113" s="37"/>
      <c r="Q113" s="37"/>
      <c r="R113" s="37"/>
      <c r="S113" s="28"/>
      <c r="T113" s="28"/>
      <c r="U113" s="28"/>
      <c r="V113" s="28"/>
      <c r="W113" s="28"/>
      <c r="X113" s="39"/>
      <c r="Y113" s="28"/>
      <c r="Z113" s="28"/>
      <c r="AA113" s="28"/>
      <c r="AB113" s="28"/>
      <c r="AC113" s="28"/>
      <c r="AD113" s="43"/>
    </row>
    <row r="114" spans="8:30" s="44" customFormat="1">
      <c r="H114" s="37"/>
      <c r="I114" s="37"/>
      <c r="J114" s="37"/>
      <c r="K114" s="37"/>
      <c r="L114" s="37"/>
      <c r="M114" s="37"/>
      <c r="N114" s="37"/>
      <c r="O114" s="37"/>
      <c r="P114" s="37"/>
      <c r="Q114" s="37"/>
      <c r="R114" s="37"/>
      <c r="S114" s="28"/>
      <c r="T114" s="28"/>
      <c r="U114" s="28"/>
      <c r="V114" s="28"/>
      <c r="W114" s="28"/>
      <c r="X114" s="39"/>
      <c r="Y114" s="28"/>
      <c r="Z114" s="28"/>
      <c r="AA114" s="28"/>
      <c r="AB114" s="28"/>
      <c r="AC114" s="28"/>
      <c r="AD114" s="43"/>
    </row>
    <row r="115" spans="8:30" s="44" customFormat="1">
      <c r="H115" s="37"/>
      <c r="I115" s="37"/>
      <c r="J115" s="37"/>
      <c r="K115" s="37"/>
      <c r="L115" s="37"/>
      <c r="M115" s="37"/>
      <c r="N115" s="37"/>
      <c r="O115" s="37"/>
      <c r="P115" s="37"/>
      <c r="Q115" s="37"/>
      <c r="R115" s="37"/>
      <c r="S115" s="28"/>
      <c r="T115" s="28"/>
      <c r="U115" s="28"/>
      <c r="V115" s="28"/>
      <c r="W115" s="28"/>
      <c r="X115" s="39"/>
      <c r="Y115" s="28"/>
      <c r="Z115" s="28"/>
      <c r="AA115" s="28"/>
      <c r="AB115" s="28"/>
      <c r="AC115" s="28"/>
      <c r="AD115" s="43"/>
    </row>
    <row r="116" spans="8:30" s="44" customFormat="1">
      <c r="H116" s="37"/>
      <c r="I116" s="37"/>
      <c r="J116" s="37"/>
      <c r="K116" s="37"/>
      <c r="L116" s="37"/>
      <c r="M116" s="37"/>
      <c r="N116" s="37"/>
      <c r="O116" s="37"/>
      <c r="P116" s="37"/>
      <c r="Q116" s="37"/>
      <c r="R116" s="37"/>
      <c r="S116" s="28"/>
      <c r="T116" s="28"/>
      <c r="U116" s="28"/>
      <c r="V116" s="28"/>
      <c r="W116" s="28"/>
      <c r="X116" s="39"/>
      <c r="Y116" s="28"/>
      <c r="Z116" s="28"/>
      <c r="AA116" s="28"/>
      <c r="AB116" s="28"/>
      <c r="AC116" s="28"/>
      <c r="AD116" s="43"/>
    </row>
    <row r="117" spans="8:30" s="44" customFormat="1">
      <c r="H117" s="37"/>
      <c r="I117" s="37"/>
      <c r="J117" s="37"/>
      <c r="K117" s="37"/>
      <c r="L117" s="37"/>
      <c r="M117" s="37"/>
      <c r="N117" s="37"/>
      <c r="O117" s="37"/>
      <c r="P117" s="37"/>
      <c r="Q117" s="37"/>
      <c r="R117" s="37"/>
      <c r="S117" s="28"/>
      <c r="T117" s="28"/>
      <c r="U117" s="28"/>
      <c r="V117" s="28"/>
      <c r="W117" s="28"/>
      <c r="X117" s="39"/>
      <c r="Y117" s="28"/>
      <c r="Z117" s="28"/>
      <c r="AA117" s="28"/>
      <c r="AB117" s="28"/>
      <c r="AC117" s="28"/>
      <c r="AD117" s="43"/>
    </row>
    <row r="118" spans="8:30" s="44" customFormat="1">
      <c r="H118" s="37"/>
      <c r="I118" s="37"/>
      <c r="J118" s="37"/>
      <c r="K118" s="37"/>
      <c r="L118" s="37"/>
      <c r="M118" s="37"/>
      <c r="N118" s="37"/>
      <c r="O118" s="37"/>
      <c r="P118" s="37"/>
      <c r="Q118" s="37"/>
      <c r="R118" s="37"/>
      <c r="S118" s="28"/>
      <c r="T118" s="28"/>
      <c r="U118" s="28"/>
      <c r="V118" s="28"/>
      <c r="W118" s="28"/>
      <c r="X118" s="39"/>
      <c r="Y118" s="28"/>
      <c r="Z118" s="28"/>
      <c r="AA118" s="28"/>
      <c r="AB118" s="28"/>
      <c r="AC118" s="28"/>
      <c r="AD118" s="43"/>
    </row>
    <row r="119" spans="8:30">
      <c r="X119" s="35"/>
    </row>
  </sheetData>
  <sheetProtection password="E768" sheet="1" objects="1" scenarios="1"/>
  <mergeCells count="3">
    <mergeCell ref="A1:G1"/>
    <mergeCell ref="C3:G3"/>
    <mergeCell ref="C4:G4"/>
  </mergeCells>
  <conditionalFormatting sqref="E21:F80">
    <cfRule type="cellIs" dxfId="0" priority="3" operator="equal">
      <formula>$W$7</formula>
    </cfRule>
  </conditionalFormatting>
  <hyperlinks>
    <hyperlink ref="AF3" r:id="rId1"/>
    <hyperlink ref="AF4" r:id="rId2"/>
  </hyperlinks>
  <printOptions horizontalCentered="1"/>
  <pageMargins left="0" right="0" top="0.35433070866141736" bottom="0.39370078740157483" header="0.15748031496062992" footer="0.15748031496062992"/>
  <pageSetup paperSize="9" orientation="portrait" r:id="rId3"/>
  <headerFooter>
    <oddHeader>&amp;C&amp;"-,Corsivo"&amp;7Algoritmo di calcolo per l’individuazione della soglia di anomalia nei casi di aggiudicazione con il criterio del prezzo più basso, ai sensi art. 1 del DL 32/2019, convertito in Legge 55/2019</oddHead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7</vt:i4>
      </vt:variant>
    </vt:vector>
  </HeadingPairs>
  <TitlesOfParts>
    <vt:vector size="9" baseType="lpstr">
      <vt:lpstr>ISTRUZIONI</vt:lpstr>
      <vt:lpstr>calcolo soglia</vt:lpstr>
      <vt:lpstr>'calcolo soglia'!Area_stampa</vt:lpstr>
      <vt:lpstr>'calcolo soglia'!Importo_offerto</vt:lpstr>
      <vt:lpstr>'calcolo soglia'!Media_ribassi</vt:lpstr>
      <vt:lpstr>Media_ribassi_corretta</vt:lpstr>
      <vt:lpstr>Offerta_vincente</vt:lpstr>
      <vt:lpstr>'calcolo soglia'!Ribasso_offerto</vt:lpstr>
      <vt:lpstr>'calcolo soglia'!Scarto_medio_ribassi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Marisa Alario</cp:lastModifiedBy>
  <cp:lastPrinted>2021-12-11T12:33:41Z</cp:lastPrinted>
  <dcterms:created xsi:type="dcterms:W3CDTF">2021-12-04T13:38:34Z</dcterms:created>
  <dcterms:modified xsi:type="dcterms:W3CDTF">2022-01-04T10:16:49Z</dcterms:modified>
</cp:coreProperties>
</file>